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atório do 3o Quadrimestre" sheetId="1" state="visible" r:id="rId2"/>
  </sheets>
  <externalReferences>
    <externalReference r:id="rId3"/>
  </externalReferences>
  <definedNames>
    <definedName function="false" hidden="false" localSheetId="0" name="_xlnm.Print_Area" vbProcedure="false">'Relatório do 3o Quadrimestre'!$A$1:$M$74</definedName>
    <definedName function="false" hidden="true" localSheetId="0" name="_xlnm._FilterDatabase" vbProcedure="false">'Relatório do 3o Quadrimestre'!$A$5:$R$42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<sst xmlns="http://schemas.openxmlformats.org/spreadsheetml/2006/main" count="159" uniqueCount="66">
  <si>
    <t xml:space="preserve">Orçamento do Idoso por Unidade Orçamentária</t>
  </si>
  <si>
    <t xml:space="preserve">Até dezembro de 2023</t>
  </si>
  <si>
    <t xml:space="preserve">Comparação 2023/2022</t>
  </si>
  <si>
    <t xml:space="preserve">Observação</t>
  </si>
  <si>
    <t xml:space="preserve">Dot. Inicial</t>
  </si>
  <si>
    <t xml:space="preserve">Dot. Atual.</t>
  </si>
  <si>
    <t xml:space="preserve">Créditos</t>
  </si>
  <si>
    <t xml:space="preserve">Conting.</t>
  </si>
  <si>
    <t xml:space="preserve">Liq.</t>
  </si>
  <si>
    <t xml:space="preserve">Liq/Dot. Atual. (%)</t>
  </si>
  <si>
    <t xml:space="preserve">R$</t>
  </si>
  <si>
    <t xml:space="preserve">%</t>
  </si>
  <si>
    <t xml:space="preserve">CEHAB-RJ</t>
  </si>
  <si>
    <t xml:space="preserve">FDRM</t>
  </si>
  <si>
    <t xml:space="preserve">FEAS</t>
  </si>
  <si>
    <t xml:space="preserve">FEC</t>
  </si>
  <si>
    <t xml:space="preserve">FES</t>
  </si>
  <si>
    <t xml:space="preserve">FLXIII</t>
  </si>
  <si>
    <t xml:space="preserve">FSERJ</t>
  </si>
  <si>
    <t xml:space="preserve">FTMRJ</t>
  </si>
  <si>
    <t xml:space="preserve">FUNARJ</t>
  </si>
  <si>
    <t xml:space="preserve">FUNDEPI</t>
  </si>
  <si>
    <t xml:space="preserve">-</t>
  </si>
  <si>
    <t xml:space="preserve">FUNESBOM</t>
  </si>
  <si>
    <t xml:space="preserve">FUPDE</t>
  </si>
  <si>
    <t xml:space="preserve">FUSPRJ</t>
  </si>
  <si>
    <t xml:space="preserve">INEA</t>
  </si>
  <si>
    <t xml:space="preserve">ITERJ</t>
  </si>
  <si>
    <t xml:space="preserve">IVB</t>
  </si>
  <si>
    <t xml:space="preserve">PROCON-RJ</t>
  </si>
  <si>
    <t xml:space="preserve">SEAS</t>
  </si>
  <si>
    <t xml:space="preserve">SEAVIT</t>
  </si>
  <si>
    <t xml:space="preserve">Unidade Orçamentária extinta</t>
  </si>
  <si>
    <t xml:space="preserve">SECC</t>
  </si>
  <si>
    <t xml:space="preserve">SECEC</t>
  </si>
  <si>
    <t xml:space="preserve">SECID</t>
  </si>
  <si>
    <t xml:space="preserve">SEDSODH</t>
  </si>
  <si>
    <t xml:space="preserve">SEEL</t>
  </si>
  <si>
    <t xml:space="preserve">Unidade Orçamentária criada</t>
  </si>
  <si>
    <t xml:space="preserve">SEELJE</t>
  </si>
  <si>
    <t xml:space="preserve">SEENVS</t>
  </si>
  <si>
    <t xml:space="preserve">SEHIS</t>
  </si>
  <si>
    <t xml:space="preserve">SEIJES</t>
  </si>
  <si>
    <t xml:space="preserve">SEINFRA</t>
  </si>
  <si>
    <t xml:space="preserve">SEM</t>
  </si>
  <si>
    <t xml:space="preserve">SES</t>
  </si>
  <si>
    <t xml:space="preserve">SETRAB</t>
  </si>
  <si>
    <t xml:space="preserve">SUBCOM</t>
  </si>
  <si>
    <t xml:space="preserve">SUDERJ</t>
  </si>
  <si>
    <t xml:space="preserve">UEPSAM</t>
  </si>
  <si>
    <t xml:space="preserve">UERJ</t>
  </si>
  <si>
    <t xml:space="preserve">TOTAL</t>
  </si>
  <si>
    <t xml:space="preserve">Orçamento do Idoso por tipo (Exclusivo vs. Não exclusivo)</t>
  </si>
  <si>
    <t xml:space="preserve">Exclusivo</t>
  </si>
  <si>
    <t xml:space="preserve">Não Exclusivo</t>
  </si>
  <si>
    <t xml:space="preserve">Orçamento do Idoso por Eixo</t>
  </si>
  <si>
    <t xml:space="preserve">Assist. Social e Dir. da Cidadania</t>
  </si>
  <si>
    <t xml:space="preserve">Cultura, Desporto e Lazer</t>
  </si>
  <si>
    <t xml:space="preserve">Saúde</t>
  </si>
  <si>
    <t xml:space="preserve">Orçamento do Idoso por Grupo de Gasto</t>
  </si>
  <si>
    <t xml:space="preserve">Pessoal e encargos sociais</t>
  </si>
  <si>
    <t xml:space="preserve">Manutenção administrativa</t>
  </si>
  <si>
    <t xml:space="preserve">Outras ativi. caráter obrigatório</t>
  </si>
  <si>
    <t xml:space="preserve">Atividade finalística</t>
  </si>
  <si>
    <t xml:space="preserve">Projeto  </t>
  </si>
  <si>
    <t xml:space="preserve">Serviços de Utilidade Pública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</si>
</sst>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##,###"/>
    <numFmt numFmtId="166" formatCode="0%"/>
    <numFmt numFmtId="167" formatCode="0.0%"/>
    <numFmt numFmtId="168" formatCode="#,##0.00"/>
    <numFmt numFmtId="169" formatCode="#,##0"/>
    <numFmt numFmtId="170" formatCode="###,###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BFBFBF"/>
        <bgColor rgb="FFD9D9D9"/>
      </patternFill>
    </fill>
    <fill>
      <patternFill patternType="solid">
        <fgColor rgb="FFDAE3F3"/>
        <bgColor rgb="FFD9D9D9"/>
      </patternFill>
    </fill>
    <fill>
      <patternFill patternType="solid">
        <fgColor rgb="FFE2F0D9"/>
        <bgColor rgb="FFF2F2F2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E2F0D9"/>
      </patternFill>
    </fill>
    <fill>
      <patternFill patternType="solid">
        <fgColor rgb="FFD9D9D9"/>
        <bgColor rgb="FFDAE3F3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8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4" borderId="13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6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9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1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4" borderId="1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8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4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7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2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6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2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6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2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8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5" borderId="2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6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19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6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29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7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5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5" borderId="3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6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32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5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8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4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6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6" borderId="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6" borderId="2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4" borderId="1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5" borderId="1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6" borderId="1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6" borderId="32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4" borderId="1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5" borderId="1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6" borderId="1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6" borderId="2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4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6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6" borderId="7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C:/Users/juliana.stasio/Downloads/Relat&#243;rio%20detalhado%20Or&#231;%20Idoso%202023%20-%20Base%20de%20dados%202o%20quadrimestre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cução orçam até dezembr 2023"/>
      <sheetName val="Planilha2"/>
      <sheetName val="Planilha1"/>
    </sheetNames>
    <sheetDataSet>
      <sheetData sheetId="0">
        <row r="3">
          <cell r="C3" t="str">
            <v>SETRAB</v>
          </cell>
        </row>
        <row r="3">
          <cell r="M3">
            <v>27002159</v>
          </cell>
          <cell r="N3">
            <v>36297603.79</v>
          </cell>
          <cell r="O3">
            <v>9295444.79000001</v>
          </cell>
          <cell r="P3">
            <v>36297380.79</v>
          </cell>
          <cell r="Q3">
            <v>223</v>
          </cell>
        </row>
        <row r="4">
          <cell r="C4" t="str">
            <v>SEDSODH</v>
          </cell>
        </row>
        <row r="4">
          <cell r="M4">
            <v>550237</v>
          </cell>
          <cell r="N4">
            <v>881737</v>
          </cell>
          <cell r="O4">
            <v>331500</v>
          </cell>
          <cell r="P4">
            <v>846484.6</v>
          </cell>
          <cell r="Q4">
            <v>35252.4</v>
          </cell>
        </row>
        <row r="5">
          <cell r="C5" t="str">
            <v>SEDSODH</v>
          </cell>
        </row>
        <row r="5">
          <cell r="M5">
            <v>27790936</v>
          </cell>
          <cell r="N5">
            <v>27755936</v>
          </cell>
          <cell r="O5">
            <v>-35000</v>
          </cell>
          <cell r="P5">
            <v>6451261.6</v>
          </cell>
          <cell r="Q5">
            <v>21304674.4</v>
          </cell>
        </row>
        <row r="6">
          <cell r="C6" t="str">
            <v>SEDSODH</v>
          </cell>
        </row>
        <row r="6">
          <cell r="M6">
            <v>5000</v>
          </cell>
          <cell r="N6">
            <v>5000</v>
          </cell>
          <cell r="O6" t="str">
            <v>-</v>
          </cell>
          <cell r="P6">
            <v>5000</v>
          </cell>
          <cell r="Q6" t="str">
            <v>-</v>
          </cell>
        </row>
        <row r="7">
          <cell r="C7" t="str">
            <v>SEDSODH</v>
          </cell>
        </row>
        <row r="7">
          <cell r="M7">
            <v>7415242</v>
          </cell>
          <cell r="N7">
            <v>21230322.23</v>
          </cell>
          <cell r="O7">
            <v>13815080.23</v>
          </cell>
          <cell r="P7">
            <v>838748.42</v>
          </cell>
          <cell r="Q7">
            <v>20391573.81</v>
          </cell>
        </row>
        <row r="8">
          <cell r="C8" t="str">
            <v>SEDSODH</v>
          </cell>
        </row>
        <row r="8">
          <cell r="M8">
            <v>60000</v>
          </cell>
          <cell r="N8">
            <v>60000</v>
          </cell>
          <cell r="O8" t="str">
            <v>-</v>
          </cell>
          <cell r="P8">
            <v>60000</v>
          </cell>
          <cell r="Q8" t="str">
            <v>-</v>
          </cell>
        </row>
        <row r="9">
          <cell r="C9" t="str">
            <v>SEM</v>
          </cell>
        </row>
        <row r="9">
          <cell r="M9" t="str">
            <v>-</v>
          </cell>
          <cell r="N9">
            <v>20105000</v>
          </cell>
          <cell r="O9">
            <v>20105000</v>
          </cell>
          <cell r="P9">
            <v>20100769</v>
          </cell>
          <cell r="Q9" t="str">
            <v>-</v>
          </cell>
        </row>
        <row r="10">
          <cell r="C10" t="str">
            <v>SEDSODH</v>
          </cell>
        </row>
        <row r="10">
          <cell r="M10">
            <v>500000</v>
          </cell>
          <cell r="N10">
            <v>500000</v>
          </cell>
          <cell r="O10" t="str">
            <v>-</v>
          </cell>
          <cell r="P10">
            <v>500000</v>
          </cell>
          <cell r="Q10" t="str">
            <v>-</v>
          </cell>
        </row>
        <row r="11">
          <cell r="C11" t="str">
            <v>SEDSODH</v>
          </cell>
        </row>
        <row r="11">
          <cell r="M11">
            <v>255000</v>
          </cell>
          <cell r="N11">
            <v>255000</v>
          </cell>
          <cell r="O11" t="str">
            <v>-</v>
          </cell>
          <cell r="P11">
            <v>255000</v>
          </cell>
          <cell r="Q11" t="str">
            <v>-</v>
          </cell>
        </row>
        <row r="12">
          <cell r="C12" t="str">
            <v>SEM</v>
          </cell>
        </row>
        <row r="12">
          <cell r="M12" t="str">
            <v>-</v>
          </cell>
          <cell r="N12">
            <v>2380000</v>
          </cell>
          <cell r="O12">
            <v>2380000</v>
          </cell>
          <cell r="P12">
            <v>382968</v>
          </cell>
          <cell r="Q12" t="str">
            <v>-</v>
          </cell>
        </row>
        <row r="13">
          <cell r="C13" t="str">
            <v>SEDSODH</v>
          </cell>
        </row>
        <row r="13">
          <cell r="M13">
            <v>55000</v>
          </cell>
          <cell r="N13">
            <v>55000</v>
          </cell>
          <cell r="O13" t="str">
            <v>-</v>
          </cell>
          <cell r="P13">
            <v>55000</v>
          </cell>
          <cell r="Q13" t="str">
            <v>-</v>
          </cell>
        </row>
        <row r="14">
          <cell r="C14" t="str">
            <v>SEDSODH</v>
          </cell>
        </row>
        <row r="14">
          <cell r="M14">
            <v>5000</v>
          </cell>
          <cell r="N14">
            <v>5000</v>
          </cell>
          <cell r="O14" t="str">
            <v>-</v>
          </cell>
          <cell r="P14">
            <v>700</v>
          </cell>
          <cell r="Q14">
            <v>4300</v>
          </cell>
        </row>
        <row r="15">
          <cell r="C15" t="str">
            <v>FUPDE</v>
          </cell>
        </row>
        <row r="15">
          <cell r="M15">
            <v>55500</v>
          </cell>
          <cell r="N15">
            <v>55500</v>
          </cell>
          <cell r="O15" t="str">
            <v>-</v>
          </cell>
          <cell r="P15">
            <v>50845.9</v>
          </cell>
          <cell r="Q15" t="str">
            <v>-</v>
          </cell>
        </row>
        <row r="16">
          <cell r="C16" t="str">
            <v>SEDSODH</v>
          </cell>
        </row>
        <row r="16">
          <cell r="M16">
            <v>240000</v>
          </cell>
          <cell r="N16">
            <v>4703088</v>
          </cell>
          <cell r="O16">
            <v>4463088</v>
          </cell>
          <cell r="P16">
            <v>13934.16</v>
          </cell>
          <cell r="Q16">
            <v>4689153.84</v>
          </cell>
        </row>
        <row r="17">
          <cell r="C17" t="str">
            <v>SEDSODH</v>
          </cell>
        </row>
        <row r="17"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</row>
        <row r="18">
          <cell r="C18" t="str">
            <v>PROCON-RJ</v>
          </cell>
        </row>
        <row r="18">
          <cell r="M18">
            <v>175000</v>
          </cell>
          <cell r="N18">
            <v>148085</v>
          </cell>
          <cell r="O18">
            <v>-26915</v>
          </cell>
          <cell r="P18">
            <v>35724.6</v>
          </cell>
          <cell r="Q18">
            <v>112360.4</v>
          </cell>
        </row>
        <row r="19">
          <cell r="C19" t="str">
            <v>SEDSODH</v>
          </cell>
        </row>
        <row r="19">
          <cell r="M19">
            <v>30875237</v>
          </cell>
          <cell r="N19">
            <v>3832578.87</v>
          </cell>
          <cell r="O19">
            <v>-27042658.13</v>
          </cell>
          <cell r="P19">
            <v>3832578.87</v>
          </cell>
          <cell r="Q19" t="str">
            <v>-</v>
          </cell>
        </row>
        <row r="20">
          <cell r="C20" t="str">
            <v>FLXIII</v>
          </cell>
        </row>
        <row r="20">
          <cell r="M20">
            <v>15767569</v>
          </cell>
          <cell r="N20">
            <v>15275569</v>
          </cell>
          <cell r="O20">
            <v>-492000</v>
          </cell>
          <cell r="P20">
            <v>2425052.11</v>
          </cell>
          <cell r="Q20">
            <v>1941129.94</v>
          </cell>
        </row>
        <row r="21">
          <cell r="C21" t="str">
            <v>SEDSODH</v>
          </cell>
        </row>
        <row r="21">
          <cell r="M21">
            <v>2604696</v>
          </cell>
          <cell r="N21">
            <v>5393696</v>
          </cell>
          <cell r="O21">
            <v>2789000</v>
          </cell>
          <cell r="P21">
            <v>1134441.23</v>
          </cell>
          <cell r="Q21">
            <v>4259254.77</v>
          </cell>
        </row>
        <row r="22">
          <cell r="C22" t="str">
            <v>FEAS</v>
          </cell>
        </row>
        <row r="22">
          <cell r="M22">
            <v>6160352</v>
          </cell>
          <cell r="N22">
            <v>3469338.69</v>
          </cell>
          <cell r="O22">
            <v>-2691013.31</v>
          </cell>
          <cell r="P22">
            <v>3469338.69</v>
          </cell>
          <cell r="Q22" t="str">
            <v>-</v>
          </cell>
        </row>
        <row r="23">
          <cell r="C23" t="str">
            <v>FLXIII</v>
          </cell>
        </row>
        <row r="23">
          <cell r="M23">
            <v>14171347</v>
          </cell>
          <cell r="N23">
            <v>24073347</v>
          </cell>
          <cell r="O23">
            <v>9902000</v>
          </cell>
          <cell r="P23">
            <v>788237</v>
          </cell>
          <cell r="Q23">
            <v>16512380.87</v>
          </cell>
        </row>
        <row r="24">
          <cell r="C24" t="str">
            <v>FEAS</v>
          </cell>
        </row>
        <row r="24">
          <cell r="M24">
            <v>4280526</v>
          </cell>
          <cell r="N24">
            <v>9771049.43</v>
          </cell>
          <cell r="O24">
            <v>5490523.43</v>
          </cell>
          <cell r="P24">
            <v>464384.8</v>
          </cell>
          <cell r="Q24">
            <v>4872683.11</v>
          </cell>
        </row>
        <row r="25">
          <cell r="C25" t="str">
            <v>FEAS</v>
          </cell>
        </row>
        <row r="25">
          <cell r="M25">
            <v>1968944</v>
          </cell>
          <cell r="N25">
            <v>1552591.16</v>
          </cell>
          <cell r="O25">
            <v>-416352.84</v>
          </cell>
          <cell r="P25">
            <v>1537591.16</v>
          </cell>
          <cell r="Q25">
            <v>15000</v>
          </cell>
        </row>
        <row r="26">
          <cell r="C26" t="str">
            <v>FEAS</v>
          </cell>
        </row>
        <row r="26">
          <cell r="M26">
            <v>67242137</v>
          </cell>
          <cell r="N26">
            <v>135248409.84</v>
          </cell>
          <cell r="O26">
            <v>68006272.84</v>
          </cell>
          <cell r="P26">
            <v>7180171.68</v>
          </cell>
          <cell r="Q26">
            <v>79718824.85</v>
          </cell>
        </row>
        <row r="27">
          <cell r="C27" t="str">
            <v>SEDSODH</v>
          </cell>
        </row>
        <row r="27">
          <cell r="M27">
            <v>112845107</v>
          </cell>
          <cell r="N27">
            <v>114032338.49</v>
          </cell>
          <cell r="O27">
            <v>1187231.49000001</v>
          </cell>
          <cell r="P27">
            <v>32232115.53</v>
          </cell>
          <cell r="Q27">
            <v>81210560.46</v>
          </cell>
        </row>
        <row r="28">
          <cell r="C28" t="str">
            <v>SEDSODH</v>
          </cell>
        </row>
        <row r="28">
          <cell r="M28">
            <v>1325237</v>
          </cell>
          <cell r="N28">
            <v>1308313</v>
          </cell>
          <cell r="O28">
            <v>-16924</v>
          </cell>
          <cell r="P28">
            <v>1308313</v>
          </cell>
          <cell r="Q28" t="str">
            <v>-</v>
          </cell>
        </row>
        <row r="29">
          <cell r="C29" t="str">
            <v>SECC</v>
          </cell>
        </row>
        <row r="29">
          <cell r="M29">
            <v>2503750</v>
          </cell>
          <cell r="N29">
            <v>1249367.88</v>
          </cell>
          <cell r="O29">
            <v>-1254382.12</v>
          </cell>
          <cell r="P29">
            <v>81367.88</v>
          </cell>
          <cell r="Q29">
            <v>704342.22</v>
          </cell>
        </row>
        <row r="30">
          <cell r="C30" t="str">
            <v>SECC</v>
          </cell>
        </row>
        <row r="30">
          <cell r="M30">
            <v>2503750</v>
          </cell>
          <cell r="N30">
            <v>11870.75</v>
          </cell>
          <cell r="O30">
            <v>-2491879.25</v>
          </cell>
          <cell r="P30" t="str">
            <v>-</v>
          </cell>
          <cell r="Q30">
            <v>11870.75</v>
          </cell>
        </row>
        <row r="31">
          <cell r="C31" t="str">
            <v>FLXIII</v>
          </cell>
        </row>
        <row r="31">
          <cell r="M31">
            <v>500000</v>
          </cell>
          <cell r="N31">
            <v>500000</v>
          </cell>
          <cell r="O31" t="str">
            <v>-</v>
          </cell>
          <cell r="P31">
            <v>76900</v>
          </cell>
          <cell r="Q31" t="str">
            <v>-</v>
          </cell>
        </row>
        <row r="32">
          <cell r="C32" t="str">
            <v>SEDSODH</v>
          </cell>
        </row>
        <row r="32">
          <cell r="M32">
            <v>211634449</v>
          </cell>
          <cell r="N32">
            <v>192040291.18</v>
          </cell>
          <cell r="O32">
            <v>-19594157.82</v>
          </cell>
          <cell r="P32">
            <v>23889437.3</v>
          </cell>
          <cell r="Q32">
            <v>160510703.88</v>
          </cell>
        </row>
        <row r="33">
          <cell r="C33" t="str">
            <v>SEIJES</v>
          </cell>
        </row>
        <row r="33">
          <cell r="M33" t="str">
            <v>-</v>
          </cell>
          <cell r="N33">
            <v>3555.76</v>
          </cell>
          <cell r="O33">
            <v>3555.76</v>
          </cell>
          <cell r="P33">
            <v>3555.76</v>
          </cell>
          <cell r="Q33" t="str">
            <v>-</v>
          </cell>
        </row>
        <row r="34">
          <cell r="C34" t="str">
            <v>FEAS</v>
          </cell>
        </row>
        <row r="34">
          <cell r="M34">
            <v>21450000</v>
          </cell>
          <cell r="N34">
            <v>34417583.63</v>
          </cell>
          <cell r="O34">
            <v>12967583.63</v>
          </cell>
          <cell r="P34">
            <v>451512.62</v>
          </cell>
          <cell r="Q34">
            <v>32622845.43</v>
          </cell>
        </row>
        <row r="35">
          <cell r="C35" t="str">
            <v>SEDSODH</v>
          </cell>
        </row>
        <row r="35">
          <cell r="M35">
            <v>1750000</v>
          </cell>
          <cell r="N35">
            <v>1750000</v>
          </cell>
          <cell r="O35" t="str">
            <v>-</v>
          </cell>
          <cell r="P35">
            <v>1750000</v>
          </cell>
          <cell r="Q35" t="str">
            <v>-</v>
          </cell>
        </row>
        <row r="36">
          <cell r="C36" t="str">
            <v>SEM</v>
          </cell>
        </row>
        <row r="36">
          <cell r="M36">
            <v>1021169</v>
          </cell>
          <cell r="N36">
            <v>771169</v>
          </cell>
          <cell r="O36">
            <v>-250000</v>
          </cell>
          <cell r="P36">
            <v>157055.79</v>
          </cell>
          <cell r="Q36" t="str">
            <v>-</v>
          </cell>
        </row>
        <row r="37">
          <cell r="C37" t="str">
            <v>FEAS</v>
          </cell>
        </row>
        <row r="37">
          <cell r="M37">
            <v>289277</v>
          </cell>
          <cell r="N37">
            <v>138394.8</v>
          </cell>
          <cell r="O37">
            <v>-150882.2</v>
          </cell>
          <cell r="P37">
            <v>44490.8</v>
          </cell>
          <cell r="Q37">
            <v>93904</v>
          </cell>
        </row>
        <row r="38">
          <cell r="C38" t="str">
            <v>SEIJES</v>
          </cell>
        </row>
        <row r="38">
          <cell r="M38">
            <v>21030923</v>
          </cell>
          <cell r="N38">
            <v>24293364.15</v>
          </cell>
          <cell r="O38">
            <v>3262441.15</v>
          </cell>
          <cell r="P38">
            <v>5525176.62</v>
          </cell>
          <cell r="Q38">
            <v>18311198.64</v>
          </cell>
        </row>
        <row r="39">
          <cell r="C39" t="str">
            <v>FUNDEPI</v>
          </cell>
        </row>
        <row r="39">
          <cell r="M39">
            <v>615120</v>
          </cell>
          <cell r="N39" t="str">
            <v>-</v>
          </cell>
          <cell r="O39">
            <v>-615120</v>
          </cell>
          <cell r="P39" t="str">
            <v>-</v>
          </cell>
          <cell r="Q39" t="str">
            <v>-</v>
          </cell>
        </row>
        <row r="40">
          <cell r="C40" t="str">
            <v>FEAS</v>
          </cell>
        </row>
        <row r="40">
          <cell r="M40">
            <v>360000</v>
          </cell>
          <cell r="N40">
            <v>1613259.33</v>
          </cell>
          <cell r="O40">
            <v>1253259.33</v>
          </cell>
          <cell r="P40">
            <v>55368</v>
          </cell>
          <cell r="Q40">
            <v>1545985</v>
          </cell>
        </row>
        <row r="41">
          <cell r="C41" t="str">
            <v>SEDSODH</v>
          </cell>
        </row>
        <row r="41">
          <cell r="M41">
            <v>105000</v>
          </cell>
          <cell r="N41">
            <v>100000</v>
          </cell>
          <cell r="O41">
            <v>-5000</v>
          </cell>
          <cell r="P41">
            <v>100000</v>
          </cell>
          <cell r="Q41" t="str">
            <v>-</v>
          </cell>
        </row>
        <row r="42">
          <cell r="C42" t="str">
            <v>SEDSODH</v>
          </cell>
        </row>
        <row r="42">
          <cell r="M42">
            <v>28594</v>
          </cell>
          <cell r="N42">
            <v>34721.76</v>
          </cell>
          <cell r="O42">
            <v>6127.76</v>
          </cell>
          <cell r="P42">
            <v>4397.76</v>
          </cell>
          <cell r="Q42">
            <v>30324</v>
          </cell>
        </row>
        <row r="43">
          <cell r="C43" t="str">
            <v>SEDSODH</v>
          </cell>
        </row>
        <row r="43">
          <cell r="M43">
            <v>1720000</v>
          </cell>
          <cell r="N43">
            <v>1720000</v>
          </cell>
          <cell r="O43" t="str">
            <v>-</v>
          </cell>
          <cell r="P43" t="str">
            <v>-</v>
          </cell>
          <cell r="Q43" t="str">
            <v>-</v>
          </cell>
        </row>
        <row r="44">
          <cell r="C44" t="str">
            <v>SEDSODH</v>
          </cell>
        </row>
        <row r="44">
          <cell r="M44">
            <v>5000</v>
          </cell>
          <cell r="N44">
            <v>5000</v>
          </cell>
          <cell r="O44" t="str">
            <v>-</v>
          </cell>
          <cell r="P44">
            <v>5000</v>
          </cell>
          <cell r="Q44" t="str">
            <v>-</v>
          </cell>
        </row>
        <row r="45">
          <cell r="C45" t="str">
            <v>SEM</v>
          </cell>
        </row>
        <row r="45">
          <cell r="M45">
            <v>14483440</v>
          </cell>
          <cell r="N45">
            <v>14267340</v>
          </cell>
          <cell r="O45">
            <v>-216100</v>
          </cell>
          <cell r="P45">
            <v>12655406.83</v>
          </cell>
          <cell r="Q45" t="str">
            <v>-</v>
          </cell>
        </row>
        <row r="46">
          <cell r="C46" t="str">
            <v>SEDSODH</v>
          </cell>
        </row>
        <row r="46">
          <cell r="M46">
            <v>94897950</v>
          </cell>
          <cell r="N46">
            <v>125706827.9</v>
          </cell>
          <cell r="O46">
            <v>30808877.9</v>
          </cell>
          <cell r="P46">
            <v>41279693.48</v>
          </cell>
          <cell r="Q46">
            <v>69907168.24</v>
          </cell>
        </row>
        <row r="47">
          <cell r="C47" t="str">
            <v>SEDSODH</v>
          </cell>
        </row>
        <row r="47">
          <cell r="M47">
            <v>530154</v>
          </cell>
          <cell r="N47">
            <v>1550154</v>
          </cell>
          <cell r="O47">
            <v>1020000</v>
          </cell>
          <cell r="P47">
            <v>412513.1</v>
          </cell>
          <cell r="Q47">
            <v>1137640.9</v>
          </cell>
        </row>
        <row r="48">
          <cell r="C48" t="str">
            <v>FLXIII</v>
          </cell>
        </row>
        <row r="48">
          <cell r="M48">
            <v>326926</v>
          </cell>
          <cell r="N48">
            <v>460826</v>
          </cell>
          <cell r="O48">
            <v>133900</v>
          </cell>
          <cell r="P48" t="str">
            <v>-</v>
          </cell>
          <cell r="Q48">
            <v>405083.82</v>
          </cell>
        </row>
        <row r="49">
          <cell r="C49" t="str">
            <v>SEIJES</v>
          </cell>
        </row>
        <row r="49">
          <cell r="M49">
            <v>9706</v>
          </cell>
          <cell r="N49">
            <v>150040.72</v>
          </cell>
          <cell r="O49">
            <v>140334.72</v>
          </cell>
          <cell r="P49">
            <v>109403.71</v>
          </cell>
          <cell r="Q49">
            <v>36073.77</v>
          </cell>
        </row>
        <row r="50">
          <cell r="C50" t="str">
            <v>SEDSODH</v>
          </cell>
        </row>
        <row r="50">
          <cell r="M50">
            <v>35805862</v>
          </cell>
          <cell r="N50">
            <v>7538996.33</v>
          </cell>
          <cell r="O50">
            <v>-28266865.67</v>
          </cell>
          <cell r="P50">
            <v>1798941.89</v>
          </cell>
          <cell r="Q50">
            <v>5740054.44</v>
          </cell>
        </row>
        <row r="51">
          <cell r="C51" t="str">
            <v>FLXIII</v>
          </cell>
        </row>
        <row r="51">
          <cell r="M51">
            <v>2141782</v>
          </cell>
          <cell r="N51">
            <v>5080022</v>
          </cell>
          <cell r="O51">
            <v>2938240</v>
          </cell>
          <cell r="P51">
            <v>262595.51</v>
          </cell>
          <cell r="Q51">
            <v>3963558.9</v>
          </cell>
        </row>
        <row r="52">
          <cell r="C52" t="str">
            <v>SEIJES</v>
          </cell>
        </row>
        <row r="52">
          <cell r="M52">
            <v>57992</v>
          </cell>
          <cell r="N52">
            <v>898332.33</v>
          </cell>
          <cell r="O52">
            <v>840340.33</v>
          </cell>
          <cell r="P52">
            <v>96990.87</v>
          </cell>
          <cell r="Q52">
            <v>751307.12</v>
          </cell>
        </row>
        <row r="53">
          <cell r="C53" t="str">
            <v>SEDSODH</v>
          </cell>
        </row>
        <row r="53">
          <cell r="M53">
            <v>36467888</v>
          </cell>
          <cell r="N53">
            <v>35893794.26</v>
          </cell>
          <cell r="O53">
            <v>-574093.740000002</v>
          </cell>
          <cell r="P53">
            <v>6278511.93</v>
          </cell>
          <cell r="Q53">
            <v>29615282.33</v>
          </cell>
        </row>
        <row r="54">
          <cell r="C54" t="str">
            <v>FLXIII</v>
          </cell>
        </row>
        <row r="54">
          <cell r="M54">
            <v>31137167</v>
          </cell>
          <cell r="N54">
            <v>33920802</v>
          </cell>
          <cell r="O54">
            <v>2783635</v>
          </cell>
          <cell r="P54" t="str">
            <v>-</v>
          </cell>
          <cell r="Q54">
            <v>32620937.59</v>
          </cell>
        </row>
        <row r="55">
          <cell r="C55" t="str">
            <v>SEIJES</v>
          </cell>
        </row>
        <row r="55">
          <cell r="M55">
            <v>15359348</v>
          </cell>
          <cell r="N55">
            <v>17359348</v>
          </cell>
          <cell r="O55">
            <v>2000000</v>
          </cell>
          <cell r="P55">
            <v>5503914.75</v>
          </cell>
          <cell r="Q55">
            <v>11152431.75</v>
          </cell>
        </row>
        <row r="56">
          <cell r="C56" t="str">
            <v>FES</v>
          </cell>
        </row>
        <row r="56">
          <cell r="M56">
            <v>5000</v>
          </cell>
          <cell r="N56">
            <v>769</v>
          </cell>
          <cell r="O56">
            <v>-4231</v>
          </cell>
          <cell r="P56">
            <v>769</v>
          </cell>
          <cell r="Q56" t="str">
            <v>-</v>
          </cell>
        </row>
        <row r="57">
          <cell r="C57" t="str">
            <v>FLXIII</v>
          </cell>
        </row>
        <row r="57">
          <cell r="M57">
            <v>10000</v>
          </cell>
          <cell r="N57">
            <v>10000</v>
          </cell>
          <cell r="O57" t="str">
            <v>-</v>
          </cell>
          <cell r="P57" t="str">
            <v>-</v>
          </cell>
          <cell r="Q57" t="str">
            <v>-</v>
          </cell>
        </row>
        <row r="58">
          <cell r="C58" t="str">
            <v>SEIJES</v>
          </cell>
        </row>
        <row r="58">
          <cell r="M58">
            <v>5000</v>
          </cell>
          <cell r="N58">
            <v>55000</v>
          </cell>
          <cell r="O58">
            <v>50000</v>
          </cell>
          <cell r="P58">
            <v>50000</v>
          </cell>
          <cell r="Q58" t="str">
            <v>-</v>
          </cell>
        </row>
        <row r="59">
          <cell r="C59" t="str">
            <v>FLXIII</v>
          </cell>
        </row>
        <row r="59">
          <cell r="M59">
            <v>210000</v>
          </cell>
          <cell r="N59">
            <v>226000</v>
          </cell>
          <cell r="O59">
            <v>16000</v>
          </cell>
          <cell r="P59" t="str">
            <v>-</v>
          </cell>
          <cell r="Q59">
            <v>224822.91</v>
          </cell>
        </row>
        <row r="60">
          <cell r="C60" t="str">
            <v>SEIJES</v>
          </cell>
        </row>
        <row r="60">
          <cell r="M60" t="str">
            <v>-</v>
          </cell>
          <cell r="N60">
            <v>42310</v>
          </cell>
          <cell r="O60">
            <v>42310</v>
          </cell>
          <cell r="P60">
            <v>42310</v>
          </cell>
          <cell r="Q60" t="str">
            <v>-</v>
          </cell>
        </row>
        <row r="61">
          <cell r="C61" t="str">
            <v>FUSPRJ</v>
          </cell>
        </row>
        <row r="61">
          <cell r="M61">
            <v>5000</v>
          </cell>
          <cell r="N61">
            <v>5000</v>
          </cell>
          <cell r="O61" t="str">
            <v>-</v>
          </cell>
          <cell r="P61">
            <v>769</v>
          </cell>
          <cell r="Q61" t="str">
            <v>-</v>
          </cell>
        </row>
        <row r="62">
          <cell r="C62" t="str">
            <v>SECC</v>
          </cell>
        </row>
        <row r="62">
          <cell r="M62" t="str">
            <v>-</v>
          </cell>
          <cell r="N62">
            <v>2000000</v>
          </cell>
          <cell r="O62">
            <v>2000000</v>
          </cell>
          <cell r="P62">
            <v>307600</v>
          </cell>
          <cell r="Q62" t="str">
            <v>-</v>
          </cell>
        </row>
        <row r="63">
          <cell r="C63" t="str">
            <v>FLXIII</v>
          </cell>
        </row>
        <row r="63">
          <cell r="M63">
            <v>30000000</v>
          </cell>
          <cell r="N63">
            <v>14802360</v>
          </cell>
          <cell r="O63">
            <v>-15197640</v>
          </cell>
          <cell r="P63">
            <v>6722603.54</v>
          </cell>
          <cell r="Q63" t="str">
            <v>-</v>
          </cell>
        </row>
        <row r="64">
          <cell r="C64" t="str">
            <v>SEDSODH</v>
          </cell>
        </row>
        <row r="64">
          <cell r="M64">
            <v>100000</v>
          </cell>
          <cell r="N64">
            <v>100000</v>
          </cell>
          <cell r="O64" t="str">
            <v>-</v>
          </cell>
          <cell r="P64">
            <v>100000</v>
          </cell>
          <cell r="Q64" t="str">
            <v>-</v>
          </cell>
        </row>
        <row r="65">
          <cell r="C65" t="str">
            <v>SEDSODH</v>
          </cell>
        </row>
        <row r="65">
          <cell r="M65">
            <v>3549874</v>
          </cell>
          <cell r="N65">
            <v>4086015.4</v>
          </cell>
          <cell r="O65">
            <v>536141.4</v>
          </cell>
          <cell r="P65">
            <v>874355.91</v>
          </cell>
          <cell r="Q65">
            <v>3211659.49</v>
          </cell>
        </row>
        <row r="66">
          <cell r="C66" t="str">
            <v>FLXIII</v>
          </cell>
        </row>
        <row r="66">
          <cell r="M66">
            <v>1336340</v>
          </cell>
          <cell r="N66">
            <v>1972340</v>
          </cell>
          <cell r="O66">
            <v>636000</v>
          </cell>
          <cell r="P66">
            <v>205529.09</v>
          </cell>
          <cell r="Q66">
            <v>1734417.92</v>
          </cell>
        </row>
        <row r="67">
          <cell r="C67" t="str">
            <v>FEAS</v>
          </cell>
        </row>
        <row r="67">
          <cell r="M67">
            <v>5000</v>
          </cell>
          <cell r="N67">
            <v>769</v>
          </cell>
          <cell r="O67">
            <v>-4231</v>
          </cell>
          <cell r="P67">
            <v>769</v>
          </cell>
          <cell r="Q67" t="str">
            <v>-</v>
          </cell>
        </row>
        <row r="68">
          <cell r="C68" t="str">
            <v>SEIJES</v>
          </cell>
        </row>
        <row r="68">
          <cell r="M68">
            <v>5500</v>
          </cell>
          <cell r="N68">
            <v>114660.1</v>
          </cell>
          <cell r="O68">
            <v>109160.1</v>
          </cell>
          <cell r="P68">
            <v>110006</v>
          </cell>
          <cell r="Q68" t="str">
            <v>-</v>
          </cell>
        </row>
        <row r="69">
          <cell r="C69" t="str">
            <v>SES</v>
          </cell>
        </row>
        <row r="69">
          <cell r="M69">
            <v>5000</v>
          </cell>
          <cell r="N69">
            <v>769</v>
          </cell>
          <cell r="O69">
            <v>-4231</v>
          </cell>
          <cell r="P69">
            <v>769</v>
          </cell>
          <cell r="Q69" t="str">
            <v>-</v>
          </cell>
        </row>
        <row r="70">
          <cell r="C70" t="str">
            <v>SUBCOM</v>
          </cell>
        </row>
        <row r="70">
          <cell r="M70">
            <v>375556</v>
          </cell>
          <cell r="N70">
            <v>375556</v>
          </cell>
          <cell r="O70" t="str">
            <v>-</v>
          </cell>
          <cell r="P70">
            <v>45198.97</v>
          </cell>
          <cell r="Q70">
            <v>230357.03</v>
          </cell>
        </row>
        <row r="71">
          <cell r="C71" t="str">
            <v>SECEC</v>
          </cell>
        </row>
        <row r="71">
          <cell r="M71">
            <v>6775229</v>
          </cell>
          <cell r="N71">
            <v>822937.78</v>
          </cell>
          <cell r="O71">
            <v>-5952291.22</v>
          </cell>
          <cell r="P71">
            <v>527640.06</v>
          </cell>
          <cell r="Q71">
            <v>295297.72</v>
          </cell>
        </row>
        <row r="72">
          <cell r="C72" t="str">
            <v>FUNARJ</v>
          </cell>
        </row>
        <row r="72">
          <cell r="M72">
            <v>21957680</v>
          </cell>
          <cell r="N72">
            <v>20726857.47</v>
          </cell>
          <cell r="O72">
            <v>-1230822.53</v>
          </cell>
          <cell r="P72">
            <v>15851657.36</v>
          </cell>
          <cell r="Q72">
            <v>4721700.34</v>
          </cell>
        </row>
        <row r="73">
          <cell r="C73" t="str">
            <v>FTMRJ</v>
          </cell>
        </row>
        <row r="73">
          <cell r="M73">
            <v>4160000</v>
          </cell>
          <cell r="N73">
            <v>1238679.03</v>
          </cell>
          <cell r="O73">
            <v>-2921320.97</v>
          </cell>
          <cell r="P73">
            <v>100320.01</v>
          </cell>
          <cell r="Q73">
            <v>622797.1</v>
          </cell>
        </row>
        <row r="74">
          <cell r="C74" t="str">
            <v>FTMRJ</v>
          </cell>
        </row>
        <row r="74">
          <cell r="M74">
            <v>5000</v>
          </cell>
          <cell r="N74" t="str">
            <v>-</v>
          </cell>
          <cell r="O74">
            <v>-5000</v>
          </cell>
          <cell r="P74" t="str">
            <v>-</v>
          </cell>
          <cell r="Q74" t="str">
            <v>-</v>
          </cell>
        </row>
        <row r="75">
          <cell r="C75" t="str">
            <v>FEC</v>
          </cell>
        </row>
        <row r="75">
          <cell r="M75">
            <v>126645805</v>
          </cell>
          <cell r="N75">
            <v>63399497.45</v>
          </cell>
          <cell r="O75">
            <v>-63246307.55</v>
          </cell>
          <cell r="P75">
            <v>8515848.66</v>
          </cell>
          <cell r="Q75">
            <v>31856722.24</v>
          </cell>
        </row>
        <row r="76">
          <cell r="C76" t="str">
            <v>FEC</v>
          </cell>
        </row>
        <row r="76">
          <cell r="M76">
            <v>235000</v>
          </cell>
          <cell r="N76">
            <v>99608</v>
          </cell>
          <cell r="O76">
            <v>-135392</v>
          </cell>
          <cell r="P76">
            <v>99608</v>
          </cell>
          <cell r="Q76" t="str">
            <v>-</v>
          </cell>
        </row>
        <row r="77">
          <cell r="C77" t="str">
            <v>SECEC</v>
          </cell>
        </row>
        <row r="77">
          <cell r="M77">
            <v>425000</v>
          </cell>
          <cell r="N77">
            <v>80000</v>
          </cell>
          <cell r="O77">
            <v>-345000</v>
          </cell>
          <cell r="P77">
            <v>80000</v>
          </cell>
          <cell r="Q77" t="str">
            <v>-</v>
          </cell>
        </row>
        <row r="78">
          <cell r="C78" t="str">
            <v>SECEC</v>
          </cell>
        </row>
        <row r="78">
          <cell r="M78">
            <v>100000</v>
          </cell>
          <cell r="N78" t="str">
            <v>-</v>
          </cell>
          <cell r="O78">
            <v>-100000</v>
          </cell>
          <cell r="P78" t="str">
            <v>-</v>
          </cell>
          <cell r="Q78" t="str">
            <v>-</v>
          </cell>
        </row>
        <row r="79">
          <cell r="C79" t="str">
            <v>SECEC</v>
          </cell>
        </row>
        <row r="79">
          <cell r="M79">
            <v>7251323</v>
          </cell>
          <cell r="N79">
            <v>4702167.52</v>
          </cell>
          <cell r="O79">
            <v>-2549155.48</v>
          </cell>
          <cell r="P79">
            <v>34124.88</v>
          </cell>
          <cell r="Q79">
            <v>4668042.64</v>
          </cell>
        </row>
        <row r="80">
          <cell r="C80" t="str">
            <v>FEC</v>
          </cell>
        </row>
        <row r="80">
          <cell r="M80">
            <v>55000</v>
          </cell>
          <cell r="N80">
            <v>50769</v>
          </cell>
          <cell r="O80">
            <v>-4231</v>
          </cell>
          <cell r="P80">
            <v>50769</v>
          </cell>
          <cell r="Q80" t="str">
            <v>-</v>
          </cell>
        </row>
        <row r="81">
          <cell r="C81" t="str">
            <v>FEC</v>
          </cell>
        </row>
        <row r="81">
          <cell r="M81">
            <v>5000</v>
          </cell>
          <cell r="N81">
            <v>139391129.99</v>
          </cell>
          <cell r="O81">
            <v>139386129.99</v>
          </cell>
          <cell r="P81">
            <v>769</v>
          </cell>
          <cell r="Q81">
            <v>134472420</v>
          </cell>
        </row>
        <row r="82">
          <cell r="C82" t="str">
            <v>SECEC</v>
          </cell>
        </row>
        <row r="82">
          <cell r="M82">
            <v>195000</v>
          </cell>
          <cell r="N82">
            <v>143141.79</v>
          </cell>
          <cell r="O82">
            <v>-51858.21</v>
          </cell>
          <cell r="P82">
            <v>143141.79</v>
          </cell>
          <cell r="Q82" t="str">
            <v>-</v>
          </cell>
        </row>
        <row r="83">
          <cell r="C83" t="str">
            <v>FEC</v>
          </cell>
        </row>
        <row r="83">
          <cell r="M83">
            <v>190237</v>
          </cell>
          <cell r="N83">
            <v>186006</v>
          </cell>
          <cell r="O83">
            <v>-4231</v>
          </cell>
          <cell r="P83">
            <v>186006</v>
          </cell>
          <cell r="Q83" t="str">
            <v>-</v>
          </cell>
        </row>
        <row r="84">
          <cell r="C84" t="str">
            <v>FEC</v>
          </cell>
        </row>
        <row r="84">
          <cell r="M84">
            <v>25805000</v>
          </cell>
          <cell r="N84">
            <v>800769</v>
          </cell>
          <cell r="O84">
            <v>-25004231</v>
          </cell>
          <cell r="P84">
            <v>800769</v>
          </cell>
          <cell r="Q84" t="str">
            <v>-</v>
          </cell>
        </row>
        <row r="85">
          <cell r="C85" t="str">
            <v>SECEC</v>
          </cell>
        </row>
        <row r="85">
          <cell r="M85">
            <v>376000</v>
          </cell>
          <cell r="N85">
            <v>52563.98</v>
          </cell>
          <cell r="O85">
            <v>-323436.02</v>
          </cell>
          <cell r="P85">
            <v>26000</v>
          </cell>
          <cell r="Q85">
            <v>26563.98</v>
          </cell>
        </row>
        <row r="86">
          <cell r="C86" t="str">
            <v>SECEC</v>
          </cell>
        </row>
        <row r="86">
          <cell r="M86">
            <v>2441950</v>
          </cell>
          <cell r="N86">
            <v>2170883.39</v>
          </cell>
          <cell r="O86">
            <v>-271066.61</v>
          </cell>
          <cell r="P86">
            <v>310350.87</v>
          </cell>
          <cell r="Q86">
            <v>1860532.52</v>
          </cell>
        </row>
        <row r="87">
          <cell r="C87" t="str">
            <v>SECEC</v>
          </cell>
        </row>
        <row r="87">
          <cell r="M87">
            <v>460229</v>
          </cell>
          <cell r="N87">
            <v>460229</v>
          </cell>
          <cell r="O87" t="str">
            <v>-</v>
          </cell>
          <cell r="P87">
            <v>460229</v>
          </cell>
          <cell r="Q87" t="str">
            <v>-</v>
          </cell>
        </row>
        <row r="88">
          <cell r="C88" t="str">
            <v>FUNARJ</v>
          </cell>
        </row>
        <row r="88">
          <cell r="M88">
            <v>33030186</v>
          </cell>
          <cell r="N88">
            <v>57309397.42</v>
          </cell>
          <cell r="O88">
            <v>24279211.42</v>
          </cell>
          <cell r="P88">
            <v>5059946.7</v>
          </cell>
          <cell r="Q88">
            <v>51785006.24</v>
          </cell>
        </row>
        <row r="89">
          <cell r="C89" t="str">
            <v>SECEC</v>
          </cell>
        </row>
        <row r="89">
          <cell r="M89">
            <v>520000</v>
          </cell>
          <cell r="N89">
            <v>102398.4</v>
          </cell>
          <cell r="O89">
            <v>-417601.6</v>
          </cell>
          <cell r="P89">
            <v>90000</v>
          </cell>
          <cell r="Q89">
            <v>12398.4</v>
          </cell>
        </row>
        <row r="90">
          <cell r="C90" t="str">
            <v>SECEC</v>
          </cell>
        </row>
        <row r="90">
          <cell r="M90">
            <v>2043000</v>
          </cell>
          <cell r="N90">
            <v>5030391.79</v>
          </cell>
          <cell r="O90">
            <v>2987391.79</v>
          </cell>
          <cell r="P90">
            <v>2038373.19</v>
          </cell>
          <cell r="Q90">
            <v>2971709.8</v>
          </cell>
        </row>
        <row r="91">
          <cell r="C91" t="str">
            <v>SECEC</v>
          </cell>
        </row>
        <row r="91">
          <cell r="M91">
            <v>455000</v>
          </cell>
          <cell r="N91">
            <v>1678.03000000003</v>
          </cell>
          <cell r="O91">
            <v>-453321.97</v>
          </cell>
          <cell r="P91" t="str">
            <v>-</v>
          </cell>
          <cell r="Q91">
            <v>1678.03</v>
          </cell>
        </row>
        <row r="92">
          <cell r="C92" t="str">
            <v>SECEC</v>
          </cell>
        </row>
        <row r="92">
          <cell r="M92">
            <v>845000</v>
          </cell>
          <cell r="N92">
            <v>13775275.79</v>
          </cell>
          <cell r="O92">
            <v>12930275.79</v>
          </cell>
          <cell r="P92">
            <v>435000</v>
          </cell>
          <cell r="Q92">
            <v>3683.65</v>
          </cell>
        </row>
        <row r="93">
          <cell r="C93" t="str">
            <v>FUNARJ</v>
          </cell>
        </row>
        <row r="93">
          <cell r="M93">
            <v>3752549</v>
          </cell>
          <cell r="N93">
            <v>99486.0499999998</v>
          </cell>
          <cell r="O93">
            <v>-3653062.95</v>
          </cell>
          <cell r="P93" t="str">
            <v>-</v>
          </cell>
          <cell r="Q93">
            <v>99486.05</v>
          </cell>
        </row>
        <row r="94">
          <cell r="C94" t="str">
            <v>SEEL</v>
          </cell>
        </row>
        <row r="94">
          <cell r="M94">
            <v>21816659</v>
          </cell>
          <cell r="N94">
            <v>39866189.11</v>
          </cell>
          <cell r="O94">
            <v>18049530.11</v>
          </cell>
          <cell r="P94">
            <v>1793453.8</v>
          </cell>
          <cell r="Q94">
            <v>5266010.42</v>
          </cell>
        </row>
        <row r="95">
          <cell r="C95" t="str">
            <v>SEEL</v>
          </cell>
        </row>
        <row r="95">
          <cell r="M95">
            <v>660237</v>
          </cell>
          <cell r="N95">
            <v>500000</v>
          </cell>
          <cell r="O95">
            <v>-160237</v>
          </cell>
          <cell r="P95">
            <v>76900</v>
          </cell>
          <cell r="Q95" t="str">
            <v>-</v>
          </cell>
        </row>
        <row r="96">
          <cell r="C96" t="str">
            <v>SUDERJ</v>
          </cell>
        </row>
        <row r="96">
          <cell r="M96">
            <v>45000</v>
          </cell>
          <cell r="N96">
            <v>5000</v>
          </cell>
          <cell r="O96">
            <v>-40000</v>
          </cell>
          <cell r="P96">
            <v>5000</v>
          </cell>
          <cell r="Q96" t="str">
            <v>-</v>
          </cell>
        </row>
        <row r="97">
          <cell r="C97" t="str">
            <v>SEEL</v>
          </cell>
        </row>
        <row r="97">
          <cell r="M97">
            <v>5000</v>
          </cell>
          <cell r="N97">
            <v>6944968.34</v>
          </cell>
          <cell r="O97">
            <v>6939968.34</v>
          </cell>
          <cell r="P97">
            <v>2.85</v>
          </cell>
          <cell r="Q97">
            <v>6944965.49</v>
          </cell>
        </row>
        <row r="98">
          <cell r="C98" t="str">
            <v>SUDERJ</v>
          </cell>
        </row>
        <row r="98">
          <cell r="M98">
            <v>4763535</v>
          </cell>
          <cell r="N98">
            <v>23214031.39</v>
          </cell>
          <cell r="O98">
            <v>18450496.39</v>
          </cell>
          <cell r="P98">
            <v>2797545.74</v>
          </cell>
          <cell r="Q98">
            <v>19120216.75</v>
          </cell>
        </row>
        <row r="99">
          <cell r="C99" t="str">
            <v>SECEC</v>
          </cell>
        </row>
        <row r="99">
          <cell r="M99">
            <v>23032944</v>
          </cell>
          <cell r="N99">
            <v>43377515.59</v>
          </cell>
          <cell r="O99">
            <v>20344571.59</v>
          </cell>
          <cell r="P99">
            <v>15000</v>
          </cell>
          <cell r="Q99">
            <v>855646.29</v>
          </cell>
        </row>
        <row r="100">
          <cell r="C100" t="str">
            <v>SECEC</v>
          </cell>
        </row>
        <row r="100">
          <cell r="M100">
            <v>5000</v>
          </cell>
          <cell r="N100">
            <v>320857.92</v>
          </cell>
          <cell r="O100">
            <v>315857.92</v>
          </cell>
          <cell r="P100" t="str">
            <v>-</v>
          </cell>
          <cell r="Q100" t="str">
            <v>-</v>
          </cell>
        </row>
        <row r="101">
          <cell r="C101" t="str">
            <v>FUNARJ</v>
          </cell>
        </row>
        <row r="101">
          <cell r="M101">
            <v>32005000</v>
          </cell>
          <cell r="N101">
            <v>33898515.59</v>
          </cell>
          <cell r="O101">
            <v>1893515.59</v>
          </cell>
          <cell r="P101">
            <v>25441945.89</v>
          </cell>
          <cell r="Q101">
            <v>6256270.04</v>
          </cell>
        </row>
        <row r="102">
          <cell r="C102" t="str">
            <v>FTMRJ</v>
          </cell>
        </row>
        <row r="102">
          <cell r="M102">
            <v>605000</v>
          </cell>
          <cell r="N102">
            <v>600000</v>
          </cell>
          <cell r="O102">
            <v>-5000</v>
          </cell>
          <cell r="P102">
            <v>600000</v>
          </cell>
          <cell r="Q102" t="str">
            <v>-</v>
          </cell>
        </row>
        <row r="103">
          <cell r="C103" t="str">
            <v>FTMRJ</v>
          </cell>
        </row>
        <row r="103">
          <cell r="M103">
            <v>5000</v>
          </cell>
          <cell r="N103" t="str">
            <v>-</v>
          </cell>
          <cell r="O103">
            <v>-5000</v>
          </cell>
          <cell r="P103" t="str">
            <v>-</v>
          </cell>
          <cell r="Q103" t="str">
            <v>-</v>
          </cell>
        </row>
        <row r="104">
          <cell r="C104" t="str">
            <v>SECEC</v>
          </cell>
        </row>
        <row r="104">
          <cell r="M104">
            <v>5000</v>
          </cell>
          <cell r="N104" t="str">
            <v>-</v>
          </cell>
          <cell r="O104">
            <v>-5000</v>
          </cell>
          <cell r="P104" t="str">
            <v>-</v>
          </cell>
          <cell r="Q104" t="str">
            <v>-</v>
          </cell>
        </row>
        <row r="105">
          <cell r="C105" t="str">
            <v>SECEC</v>
          </cell>
        </row>
        <row r="105">
          <cell r="M105">
            <v>100000</v>
          </cell>
          <cell r="N105">
            <v>100000</v>
          </cell>
          <cell r="O105" t="str">
            <v>-</v>
          </cell>
          <cell r="P105">
            <v>100000</v>
          </cell>
          <cell r="Q105" t="str">
            <v>-</v>
          </cell>
        </row>
        <row r="106">
          <cell r="C106" t="str">
            <v>SECEC</v>
          </cell>
        </row>
        <row r="106">
          <cell r="M106">
            <v>100000</v>
          </cell>
          <cell r="N106">
            <v>100000</v>
          </cell>
          <cell r="O106" t="str">
            <v>-</v>
          </cell>
          <cell r="P106">
            <v>100000</v>
          </cell>
          <cell r="Q106" t="str">
            <v>-</v>
          </cell>
        </row>
        <row r="107">
          <cell r="C107" t="str">
            <v>SECEC</v>
          </cell>
        </row>
        <row r="107">
          <cell r="M107">
            <v>200000</v>
          </cell>
          <cell r="N107">
            <v>200000</v>
          </cell>
          <cell r="O107" t="str">
            <v>-</v>
          </cell>
          <cell r="P107">
            <v>200000</v>
          </cell>
          <cell r="Q107" t="str">
            <v>-</v>
          </cell>
        </row>
        <row r="108">
          <cell r="C108" t="str">
            <v>SEEL</v>
          </cell>
        </row>
        <row r="108">
          <cell r="M108">
            <v>1505000</v>
          </cell>
          <cell r="N108">
            <v>47126.63</v>
          </cell>
          <cell r="O108">
            <v>-1457873.37</v>
          </cell>
          <cell r="P108" t="str">
            <v>-</v>
          </cell>
          <cell r="Q108" t="str">
            <v>-</v>
          </cell>
        </row>
        <row r="109">
          <cell r="C109" t="str">
            <v>FES</v>
          </cell>
        </row>
        <row r="109">
          <cell r="M109">
            <v>5000</v>
          </cell>
          <cell r="N109">
            <v>549</v>
          </cell>
          <cell r="O109">
            <v>-4451</v>
          </cell>
          <cell r="P109" t="str">
            <v>-</v>
          </cell>
          <cell r="Q109">
            <v>549</v>
          </cell>
        </row>
        <row r="110">
          <cell r="C110" t="str">
            <v>FES</v>
          </cell>
        </row>
        <row r="110">
          <cell r="M110">
            <v>3100000</v>
          </cell>
          <cell r="N110">
            <v>3190352.17</v>
          </cell>
          <cell r="O110">
            <v>90352.1699999999</v>
          </cell>
          <cell r="P110">
            <v>100000</v>
          </cell>
          <cell r="Q110">
            <v>3042201.4</v>
          </cell>
        </row>
        <row r="111">
          <cell r="C111" t="str">
            <v>FES</v>
          </cell>
        </row>
        <row r="111">
          <cell r="M111">
            <v>5000</v>
          </cell>
          <cell r="N111">
            <v>3555</v>
          </cell>
          <cell r="O111">
            <v>-1445</v>
          </cell>
          <cell r="P111" t="str">
            <v>-</v>
          </cell>
          <cell r="Q111">
            <v>3555</v>
          </cell>
        </row>
        <row r="112">
          <cell r="C112" t="str">
            <v>FES</v>
          </cell>
        </row>
        <row r="112">
          <cell r="M112">
            <v>18731621</v>
          </cell>
          <cell r="N112">
            <v>15448983.02</v>
          </cell>
          <cell r="O112">
            <v>-3282637.98</v>
          </cell>
          <cell r="P112" t="str">
            <v>-</v>
          </cell>
          <cell r="Q112">
            <v>15321311.49</v>
          </cell>
        </row>
        <row r="113">
          <cell r="C113" t="str">
            <v>FES</v>
          </cell>
        </row>
        <row r="113">
          <cell r="M113">
            <v>3630000</v>
          </cell>
          <cell r="N113">
            <v>1435485.84</v>
          </cell>
          <cell r="O113">
            <v>-2194514.16</v>
          </cell>
          <cell r="P113">
            <v>15380</v>
          </cell>
          <cell r="Q113">
            <v>926411.49</v>
          </cell>
        </row>
        <row r="114">
          <cell r="C114" t="str">
            <v>FES</v>
          </cell>
        </row>
        <row r="114">
          <cell r="M114">
            <v>5000</v>
          </cell>
          <cell r="N114">
            <v>510698.41</v>
          </cell>
          <cell r="O114">
            <v>505698.41</v>
          </cell>
          <cell r="P114" t="str">
            <v>-</v>
          </cell>
          <cell r="Q114" t="str">
            <v>-</v>
          </cell>
        </row>
        <row r="115">
          <cell r="C115" t="str">
            <v>FUNESBOM</v>
          </cell>
        </row>
        <row r="115">
          <cell r="M115">
            <v>39428034</v>
          </cell>
          <cell r="N115">
            <v>82342278.84</v>
          </cell>
          <cell r="O115">
            <v>42914244.84</v>
          </cell>
          <cell r="P115">
            <v>1150000</v>
          </cell>
          <cell r="Q115">
            <v>62380290.75</v>
          </cell>
        </row>
        <row r="116">
          <cell r="C116" t="str">
            <v>FES</v>
          </cell>
        </row>
        <row r="116">
          <cell r="M116">
            <v>154423133</v>
          </cell>
          <cell r="N116">
            <v>157986357.79</v>
          </cell>
          <cell r="O116">
            <v>3563224.78999999</v>
          </cell>
          <cell r="P116" t="str">
            <v>-</v>
          </cell>
          <cell r="Q116">
            <v>157947974.79</v>
          </cell>
        </row>
        <row r="117">
          <cell r="C117" t="str">
            <v>FES</v>
          </cell>
        </row>
        <row r="117">
          <cell r="M117">
            <v>263620000</v>
          </cell>
          <cell r="N117">
            <v>145364524.27</v>
          </cell>
          <cell r="O117">
            <v>-118255475.73</v>
          </cell>
          <cell r="P117">
            <v>17023000</v>
          </cell>
          <cell r="Q117">
            <v>128341524.27</v>
          </cell>
        </row>
        <row r="118">
          <cell r="C118" t="str">
            <v>FES</v>
          </cell>
        </row>
        <row r="118">
          <cell r="M118">
            <v>4000000</v>
          </cell>
          <cell r="N118">
            <v>3504000</v>
          </cell>
          <cell r="O118">
            <v>-496000</v>
          </cell>
          <cell r="P118" t="str">
            <v>-</v>
          </cell>
          <cell r="Q118">
            <v>3504000</v>
          </cell>
        </row>
        <row r="119">
          <cell r="C119" t="str">
            <v>FES</v>
          </cell>
        </row>
        <row r="119">
          <cell r="M119">
            <v>241245974</v>
          </cell>
          <cell r="N119">
            <v>884322052.15</v>
          </cell>
          <cell r="O119">
            <v>643076078.15</v>
          </cell>
          <cell r="P119">
            <v>24742974</v>
          </cell>
          <cell r="Q119">
            <v>857504175.93</v>
          </cell>
        </row>
        <row r="120">
          <cell r="C120" t="str">
            <v>FES</v>
          </cell>
        </row>
        <row r="120">
          <cell r="M120">
            <v>125450237</v>
          </cell>
          <cell r="N120">
            <v>148250237</v>
          </cell>
          <cell r="O120">
            <v>22800000</v>
          </cell>
          <cell r="P120">
            <v>650237</v>
          </cell>
          <cell r="Q120">
            <v>147600000</v>
          </cell>
        </row>
        <row r="121">
          <cell r="C121" t="str">
            <v>FES</v>
          </cell>
        </row>
        <row r="121">
          <cell r="M121">
            <v>52723810</v>
          </cell>
          <cell r="N121">
            <v>44990505.79</v>
          </cell>
          <cell r="O121">
            <v>-7733304.21</v>
          </cell>
          <cell r="P121">
            <v>4090000</v>
          </cell>
          <cell r="Q121">
            <v>39219999</v>
          </cell>
        </row>
        <row r="122">
          <cell r="C122" t="str">
            <v>FES</v>
          </cell>
        </row>
        <row r="122">
          <cell r="M122">
            <v>10000000</v>
          </cell>
          <cell r="N122">
            <v>3180079.44</v>
          </cell>
          <cell r="O122">
            <v>-6819920.56</v>
          </cell>
          <cell r="P122" t="str">
            <v>-</v>
          </cell>
          <cell r="Q122">
            <v>2745804.08</v>
          </cell>
        </row>
        <row r="123">
          <cell r="C123" t="str">
            <v>FSERJ</v>
          </cell>
        </row>
        <row r="123">
          <cell r="M123">
            <v>1179833779</v>
          </cell>
          <cell r="N123">
            <v>2017548028.59</v>
          </cell>
          <cell r="O123">
            <v>837714249.59</v>
          </cell>
          <cell r="P123">
            <v>1573752.87</v>
          </cell>
          <cell r="Q123">
            <v>1971464601.81</v>
          </cell>
        </row>
        <row r="124">
          <cell r="C124" t="str">
            <v>FES</v>
          </cell>
        </row>
        <row r="124">
          <cell r="M124">
            <v>4000000</v>
          </cell>
          <cell r="N124">
            <v>3621644.08</v>
          </cell>
          <cell r="O124">
            <v>-378355.92</v>
          </cell>
          <cell r="P124" t="str">
            <v>-</v>
          </cell>
          <cell r="Q124">
            <v>3621644.08</v>
          </cell>
        </row>
        <row r="125">
          <cell r="C125" t="str">
            <v>UERJ</v>
          </cell>
        </row>
        <row r="125">
          <cell r="M125">
            <v>98074493</v>
          </cell>
          <cell r="N125">
            <v>98070262.85</v>
          </cell>
          <cell r="O125">
            <v>-4230.15000000596</v>
          </cell>
          <cell r="P125">
            <v>15083857.03</v>
          </cell>
          <cell r="Q125">
            <v>10010</v>
          </cell>
        </row>
        <row r="126">
          <cell r="C126" t="str">
            <v>FES</v>
          </cell>
        </row>
        <row r="126">
          <cell r="M126">
            <v>3786643</v>
          </cell>
          <cell r="N126">
            <v>3656505.6</v>
          </cell>
          <cell r="O126">
            <v>-130137.4</v>
          </cell>
          <cell r="P126" t="str">
            <v>-</v>
          </cell>
          <cell r="Q126">
            <v>3656505.6</v>
          </cell>
        </row>
        <row r="127">
          <cell r="C127" t="str">
            <v>FES</v>
          </cell>
        </row>
        <row r="127">
          <cell r="M127">
            <v>42310000</v>
          </cell>
          <cell r="N127">
            <v>76549340.06</v>
          </cell>
          <cell r="O127">
            <v>34239340.06</v>
          </cell>
          <cell r="P127" t="str">
            <v>-</v>
          </cell>
          <cell r="Q127">
            <v>75888585.47</v>
          </cell>
        </row>
        <row r="128">
          <cell r="C128" t="str">
            <v>FES</v>
          </cell>
        </row>
        <row r="128">
          <cell r="M128">
            <v>48651118</v>
          </cell>
          <cell r="N128">
            <v>31224836.22</v>
          </cell>
          <cell r="O128">
            <v>-17426281.78</v>
          </cell>
          <cell r="P128">
            <v>100000</v>
          </cell>
          <cell r="Q128">
            <v>29139759.36</v>
          </cell>
        </row>
        <row r="129">
          <cell r="C129" t="str">
            <v>FES</v>
          </cell>
        </row>
        <row r="129">
          <cell r="M129">
            <v>142841285</v>
          </cell>
          <cell r="N129">
            <v>54259811.1</v>
          </cell>
          <cell r="O129">
            <v>-88581473.9</v>
          </cell>
          <cell r="P129" t="str">
            <v>-</v>
          </cell>
          <cell r="Q129">
            <v>50952804.45</v>
          </cell>
        </row>
        <row r="130">
          <cell r="C130" t="str">
            <v>FES</v>
          </cell>
        </row>
        <row r="130">
          <cell r="M130">
            <v>26757059</v>
          </cell>
          <cell r="N130">
            <v>18106862.61</v>
          </cell>
          <cell r="O130">
            <v>-8650196.39</v>
          </cell>
          <cell r="P130">
            <v>40000</v>
          </cell>
          <cell r="Q130">
            <v>18066862.61</v>
          </cell>
        </row>
        <row r="131">
          <cell r="C131" t="str">
            <v>FES</v>
          </cell>
        </row>
        <row r="131">
          <cell r="M131">
            <v>5000</v>
          </cell>
          <cell r="N131" t="str">
            <v>-</v>
          </cell>
          <cell r="O131">
            <v>-5000</v>
          </cell>
          <cell r="P131" t="str">
            <v>-</v>
          </cell>
          <cell r="Q131" t="str">
            <v>-</v>
          </cell>
        </row>
        <row r="132">
          <cell r="C132" t="str">
            <v>FES</v>
          </cell>
        </row>
        <row r="132">
          <cell r="M132">
            <v>6316260</v>
          </cell>
          <cell r="N132">
            <v>4106809</v>
          </cell>
          <cell r="O132">
            <v>-2209451</v>
          </cell>
          <cell r="P132">
            <v>474282.29</v>
          </cell>
          <cell r="Q132">
            <v>2879988.15</v>
          </cell>
        </row>
        <row r="133">
          <cell r="C133" t="str">
            <v>FES</v>
          </cell>
        </row>
        <row r="133">
          <cell r="M133">
            <v>5762500</v>
          </cell>
          <cell r="N133">
            <v>19488.55</v>
          </cell>
          <cell r="O133">
            <v>-5743011.45</v>
          </cell>
          <cell r="P133" t="str">
            <v>-</v>
          </cell>
          <cell r="Q133" t="str">
            <v>-</v>
          </cell>
        </row>
        <row r="134">
          <cell r="C134" t="str">
            <v>FES</v>
          </cell>
        </row>
        <row r="134">
          <cell r="M134">
            <v>31824361</v>
          </cell>
          <cell r="N134">
            <v>9546680.79</v>
          </cell>
          <cell r="O134">
            <v>-22277680.21</v>
          </cell>
          <cell r="P134">
            <v>68463.61</v>
          </cell>
          <cell r="Q134">
            <v>7752386.42</v>
          </cell>
        </row>
        <row r="135">
          <cell r="C135" t="str">
            <v>FES</v>
          </cell>
        </row>
        <row r="135">
          <cell r="M135">
            <v>22500000</v>
          </cell>
          <cell r="N135">
            <v>3988213</v>
          </cell>
          <cell r="O135">
            <v>-18511787</v>
          </cell>
          <cell r="P135">
            <v>500000</v>
          </cell>
          <cell r="Q135">
            <v>3405277.26</v>
          </cell>
        </row>
        <row r="136">
          <cell r="C136" t="str">
            <v>IVB</v>
          </cell>
        </row>
        <row r="136">
          <cell r="M136">
            <v>5000</v>
          </cell>
          <cell r="N136">
            <v>5000</v>
          </cell>
          <cell r="O136" t="str">
            <v>-</v>
          </cell>
          <cell r="P136">
            <v>769</v>
          </cell>
          <cell r="Q136" t="str">
            <v>-</v>
          </cell>
        </row>
        <row r="137">
          <cell r="C137" t="str">
            <v>FES</v>
          </cell>
        </row>
        <row r="137">
          <cell r="M137">
            <v>39478495</v>
          </cell>
          <cell r="N137">
            <v>39153485.14</v>
          </cell>
          <cell r="O137">
            <v>-325009.859999999</v>
          </cell>
          <cell r="P137" t="str">
            <v>-</v>
          </cell>
          <cell r="Q137">
            <v>36407109.08</v>
          </cell>
        </row>
        <row r="138">
          <cell r="C138" t="str">
            <v>FES</v>
          </cell>
        </row>
        <row r="138">
          <cell r="M138">
            <v>500000</v>
          </cell>
          <cell r="N138" t="str">
            <v>-</v>
          </cell>
          <cell r="O138">
            <v>-500000</v>
          </cell>
          <cell r="P138" t="str">
            <v>-</v>
          </cell>
          <cell r="Q138" t="str">
            <v>-</v>
          </cell>
        </row>
        <row r="139">
          <cell r="C139" t="str">
            <v>FES</v>
          </cell>
        </row>
        <row r="139">
          <cell r="M139">
            <v>635000</v>
          </cell>
          <cell r="N139">
            <v>400204.7</v>
          </cell>
          <cell r="O139">
            <v>-234795.3</v>
          </cell>
          <cell r="P139" t="str">
            <v>-</v>
          </cell>
          <cell r="Q139">
            <v>15204.7</v>
          </cell>
        </row>
        <row r="140">
          <cell r="C140" t="str">
            <v>FES</v>
          </cell>
        </row>
        <row r="140">
          <cell r="M140">
            <v>100000</v>
          </cell>
          <cell r="N140">
            <v>248790.52</v>
          </cell>
          <cell r="O140">
            <v>148790.52</v>
          </cell>
          <cell r="P140" t="str">
            <v>-</v>
          </cell>
          <cell r="Q140">
            <v>248788.13</v>
          </cell>
        </row>
        <row r="141">
          <cell r="C141" t="str">
            <v>SES</v>
          </cell>
        </row>
        <row r="141">
          <cell r="M141">
            <v>100000</v>
          </cell>
          <cell r="N141">
            <v>100000</v>
          </cell>
          <cell r="O141" t="str">
            <v>-</v>
          </cell>
          <cell r="P141">
            <v>100000</v>
          </cell>
          <cell r="Q141" t="str">
            <v>-</v>
          </cell>
        </row>
        <row r="142">
          <cell r="C142" t="str">
            <v>FES</v>
          </cell>
        </row>
        <row r="142">
          <cell r="M142">
            <v>80000</v>
          </cell>
          <cell r="N142">
            <v>80000</v>
          </cell>
          <cell r="O142" t="str">
            <v>-</v>
          </cell>
          <cell r="P142">
            <v>80000</v>
          </cell>
          <cell r="Q142" t="str">
            <v>-</v>
          </cell>
        </row>
        <row r="143">
          <cell r="C143" t="str">
            <v>FES</v>
          </cell>
        </row>
        <row r="143">
          <cell r="M143">
            <v>151300000</v>
          </cell>
          <cell r="N143">
            <v>113685304.16</v>
          </cell>
          <cell r="O143">
            <v>-37614695.84</v>
          </cell>
          <cell r="P143">
            <v>1300000</v>
          </cell>
          <cell r="Q143">
            <v>112385304.16</v>
          </cell>
        </row>
        <row r="144">
          <cell r="C144" t="str">
            <v>FES</v>
          </cell>
        </row>
        <row r="144">
          <cell r="M144">
            <v>427000000</v>
          </cell>
          <cell r="N144">
            <v>259082728.23</v>
          </cell>
          <cell r="O144">
            <v>-167917271.77</v>
          </cell>
          <cell r="P144">
            <v>62820.65</v>
          </cell>
          <cell r="Q144">
            <v>258925396.7</v>
          </cell>
        </row>
        <row r="145">
          <cell r="C145" t="str">
            <v>FES</v>
          </cell>
        </row>
        <row r="145">
          <cell r="M145">
            <v>2000000</v>
          </cell>
          <cell r="N145">
            <v>6750000</v>
          </cell>
          <cell r="O145">
            <v>4750000</v>
          </cell>
          <cell r="P145" t="str">
            <v>-</v>
          </cell>
          <cell r="Q145">
            <v>6750000</v>
          </cell>
        </row>
        <row r="146">
          <cell r="C146" t="str">
            <v>FES</v>
          </cell>
        </row>
        <row r="146">
          <cell r="M146">
            <v>70000000</v>
          </cell>
          <cell r="N146">
            <v>45809798.15</v>
          </cell>
          <cell r="O146">
            <v>-24190201.85</v>
          </cell>
          <cell r="P146" t="str">
            <v>-</v>
          </cell>
          <cell r="Q146">
            <v>45809798.15</v>
          </cell>
        </row>
        <row r="147">
          <cell r="C147" t="str">
            <v>FES</v>
          </cell>
        </row>
        <row r="147">
          <cell r="M147">
            <v>2600000</v>
          </cell>
          <cell r="N147">
            <v>600000</v>
          </cell>
          <cell r="O147">
            <v>-2000000</v>
          </cell>
          <cell r="P147">
            <v>600000</v>
          </cell>
          <cell r="Q147" t="str">
            <v>-</v>
          </cell>
        </row>
        <row r="148">
          <cell r="C148" t="str">
            <v>FES</v>
          </cell>
        </row>
        <row r="148">
          <cell r="M148">
            <v>5000</v>
          </cell>
          <cell r="N148" t="str">
            <v>-</v>
          </cell>
          <cell r="O148">
            <v>-5000</v>
          </cell>
          <cell r="P148" t="str">
            <v>-</v>
          </cell>
          <cell r="Q148" t="str">
            <v>-</v>
          </cell>
        </row>
        <row r="149">
          <cell r="C149" t="str">
            <v>SES</v>
          </cell>
        </row>
        <row r="149">
          <cell r="M149">
            <v>100000</v>
          </cell>
          <cell r="N149">
            <v>100000</v>
          </cell>
          <cell r="O149" t="str">
            <v>-</v>
          </cell>
          <cell r="P149">
            <v>100000</v>
          </cell>
          <cell r="Q149" t="str">
            <v>-</v>
          </cell>
        </row>
        <row r="150">
          <cell r="C150" t="str">
            <v>FES</v>
          </cell>
        </row>
        <row r="150">
          <cell r="M150">
            <v>500000</v>
          </cell>
          <cell r="N150">
            <v>561071.55</v>
          </cell>
          <cell r="O150">
            <v>61071.5500000001</v>
          </cell>
          <cell r="P150" t="str">
            <v>-</v>
          </cell>
          <cell r="Q150">
            <v>549172.99</v>
          </cell>
        </row>
        <row r="151">
          <cell r="C151" t="str">
            <v>FES</v>
          </cell>
        </row>
        <row r="151">
          <cell r="M151">
            <v>5000000</v>
          </cell>
          <cell r="N151" t="str">
            <v>-</v>
          </cell>
          <cell r="O151">
            <v>-5000000</v>
          </cell>
          <cell r="P151" t="str">
            <v>-</v>
          </cell>
          <cell r="Q151" t="str">
            <v>-</v>
          </cell>
        </row>
        <row r="152">
          <cell r="C152" t="str">
            <v>FES</v>
          </cell>
        </row>
        <row r="152">
          <cell r="M152">
            <v>60000000</v>
          </cell>
          <cell r="N152">
            <v>100069026</v>
          </cell>
          <cell r="O152">
            <v>40069026</v>
          </cell>
          <cell r="P152" t="str">
            <v>-</v>
          </cell>
          <cell r="Q152">
            <v>99768164.94</v>
          </cell>
        </row>
        <row r="153">
          <cell r="C153" t="str">
            <v>FES</v>
          </cell>
        </row>
        <row r="153">
          <cell r="M153">
            <v>1203691317</v>
          </cell>
          <cell r="N153">
            <v>2010047027.43</v>
          </cell>
          <cell r="O153">
            <v>806355710.43</v>
          </cell>
          <cell r="P153">
            <v>1790237</v>
          </cell>
          <cell r="Q153">
            <v>2007509018.5</v>
          </cell>
        </row>
        <row r="154">
          <cell r="C154" t="str">
            <v>FES</v>
          </cell>
        </row>
        <row r="154">
          <cell r="M154">
            <v>160000</v>
          </cell>
          <cell r="N154">
            <v>150000</v>
          </cell>
          <cell r="O154">
            <v>-10000</v>
          </cell>
          <cell r="P154" t="str">
            <v>-</v>
          </cell>
          <cell r="Q154">
            <v>1100.08</v>
          </cell>
        </row>
        <row r="155">
          <cell r="C155" t="str">
            <v>IVB</v>
          </cell>
        </row>
        <row r="155">
          <cell r="M155">
            <v>28519634</v>
          </cell>
          <cell r="N155">
            <v>28793660.14</v>
          </cell>
          <cell r="O155">
            <v>274026.140000001</v>
          </cell>
          <cell r="P155">
            <v>4386319.71</v>
          </cell>
          <cell r="Q155">
            <v>6032963.14</v>
          </cell>
        </row>
        <row r="156">
          <cell r="C156" t="str">
            <v>FES</v>
          </cell>
        </row>
        <row r="156">
          <cell r="M156">
            <v>32372200</v>
          </cell>
          <cell r="N156">
            <v>1844266.3</v>
          </cell>
          <cell r="O156">
            <v>-30527933.7</v>
          </cell>
          <cell r="P156">
            <v>135417.99</v>
          </cell>
          <cell r="Q156">
            <v>4256</v>
          </cell>
        </row>
        <row r="157">
          <cell r="C157" t="str">
            <v>FES</v>
          </cell>
        </row>
        <row r="157">
          <cell r="M157">
            <v>100000000</v>
          </cell>
          <cell r="N157">
            <v>58993952.93</v>
          </cell>
          <cell r="O157">
            <v>-41006047.07</v>
          </cell>
          <cell r="P157">
            <v>6987179.35</v>
          </cell>
          <cell r="Q157">
            <v>49914512.97</v>
          </cell>
        </row>
        <row r="158">
          <cell r="C158" t="str">
            <v>FES</v>
          </cell>
        </row>
        <row r="158">
          <cell r="M158">
            <v>50000000</v>
          </cell>
          <cell r="N158">
            <v>46603018.02</v>
          </cell>
          <cell r="O158">
            <v>-3396981.98</v>
          </cell>
          <cell r="P158">
            <v>2057393</v>
          </cell>
          <cell r="Q158">
            <v>44545621.94</v>
          </cell>
        </row>
        <row r="159">
          <cell r="C159" t="str">
            <v>FES</v>
          </cell>
        </row>
        <row r="159">
          <cell r="M159">
            <v>161882336</v>
          </cell>
          <cell r="N159">
            <v>57869395.47</v>
          </cell>
          <cell r="O159">
            <v>-104012940.53</v>
          </cell>
          <cell r="P159">
            <v>12425298</v>
          </cell>
          <cell r="Q159">
            <v>44312826.62</v>
          </cell>
        </row>
        <row r="160">
          <cell r="C160" t="str">
            <v>FES</v>
          </cell>
        </row>
        <row r="160">
          <cell r="M160">
            <v>5000000</v>
          </cell>
          <cell r="N160">
            <v>18834169.01</v>
          </cell>
          <cell r="O160">
            <v>13834169.01</v>
          </cell>
          <cell r="P160" t="str">
            <v>-</v>
          </cell>
          <cell r="Q160">
            <v>18834169</v>
          </cell>
        </row>
        <row r="161">
          <cell r="C161" t="str">
            <v>FES</v>
          </cell>
        </row>
        <row r="161">
          <cell r="M161">
            <v>9000000</v>
          </cell>
          <cell r="N161">
            <v>7895816.88</v>
          </cell>
          <cell r="O161">
            <v>-1104183.12</v>
          </cell>
          <cell r="P161" t="str">
            <v>-</v>
          </cell>
          <cell r="Q161">
            <v>7859660.86</v>
          </cell>
        </row>
        <row r="162">
          <cell r="C162" t="str">
            <v>FES</v>
          </cell>
        </row>
        <row r="162">
          <cell r="M162">
            <v>74470233</v>
          </cell>
          <cell r="N162">
            <v>6365752.96</v>
          </cell>
          <cell r="O162">
            <v>-68104480.04</v>
          </cell>
          <cell r="P162">
            <v>1970237</v>
          </cell>
          <cell r="Q162">
            <v>4346332.14</v>
          </cell>
        </row>
        <row r="163">
          <cell r="C163" t="str">
            <v>FSERJ</v>
          </cell>
        </row>
        <row r="163">
          <cell r="M163">
            <v>1212000</v>
          </cell>
          <cell r="N163">
            <v>1712000</v>
          </cell>
          <cell r="O163">
            <v>500000</v>
          </cell>
          <cell r="P163" t="str">
            <v>-</v>
          </cell>
          <cell r="Q163">
            <v>1609879.63</v>
          </cell>
        </row>
        <row r="164">
          <cell r="C164" t="str">
            <v>FES</v>
          </cell>
        </row>
        <row r="164">
          <cell r="M164">
            <v>1753287</v>
          </cell>
          <cell r="N164">
            <v>2672498.2</v>
          </cell>
          <cell r="O164">
            <v>919211.2</v>
          </cell>
          <cell r="P164" t="str">
            <v>-</v>
          </cell>
          <cell r="Q164">
            <v>2612693.59</v>
          </cell>
        </row>
        <row r="165">
          <cell r="C165" t="str">
            <v>IVB</v>
          </cell>
        </row>
        <row r="165">
          <cell r="M165">
            <v>419583</v>
          </cell>
          <cell r="N165">
            <v>419583</v>
          </cell>
          <cell r="O165" t="str">
            <v>-</v>
          </cell>
          <cell r="P165">
            <v>64531.87</v>
          </cell>
          <cell r="Q165" t="str">
            <v>-</v>
          </cell>
        </row>
        <row r="166">
          <cell r="C166" t="str">
            <v>FSERJ</v>
          </cell>
        </row>
        <row r="166">
          <cell r="M166">
            <v>81080899</v>
          </cell>
          <cell r="N166">
            <v>87297543.63</v>
          </cell>
          <cell r="O166">
            <v>6216644.63</v>
          </cell>
          <cell r="P166" t="str">
            <v>-</v>
          </cell>
          <cell r="Q166">
            <v>84720061.61</v>
          </cell>
        </row>
        <row r="167">
          <cell r="C167" t="str">
            <v>FES</v>
          </cell>
        </row>
        <row r="167">
          <cell r="M167">
            <v>62499810</v>
          </cell>
          <cell r="N167">
            <v>135882440.28</v>
          </cell>
          <cell r="O167">
            <v>73382630.28</v>
          </cell>
          <cell r="P167" t="str">
            <v>-</v>
          </cell>
          <cell r="Q167">
            <v>135067659.91</v>
          </cell>
        </row>
        <row r="168">
          <cell r="C168" t="str">
            <v>IVB</v>
          </cell>
        </row>
        <row r="168">
          <cell r="M168">
            <v>2216246</v>
          </cell>
          <cell r="N168">
            <v>2216246</v>
          </cell>
          <cell r="O168" t="str">
            <v>-</v>
          </cell>
          <cell r="P168">
            <v>340858.63</v>
          </cell>
          <cell r="Q168">
            <v>355603.72</v>
          </cell>
        </row>
        <row r="169">
          <cell r="C169" t="str">
            <v>FES</v>
          </cell>
        </row>
        <row r="169">
          <cell r="M169">
            <v>9478986</v>
          </cell>
          <cell r="N169">
            <v>9386414.95</v>
          </cell>
          <cell r="O169">
            <v>-92571.0500000007</v>
          </cell>
          <cell r="P169" t="str">
            <v>-</v>
          </cell>
          <cell r="Q169">
            <v>9371414.95</v>
          </cell>
        </row>
        <row r="170">
          <cell r="C170" t="str">
            <v>FSERJ</v>
          </cell>
        </row>
        <row r="170">
          <cell r="M170">
            <v>540906168</v>
          </cell>
          <cell r="N170">
            <v>249077404.29</v>
          </cell>
          <cell r="O170">
            <v>-291828763.71</v>
          </cell>
          <cell r="P170" t="str">
            <v>-</v>
          </cell>
          <cell r="Q170">
            <v>249068456.7</v>
          </cell>
        </row>
        <row r="171">
          <cell r="C171" t="str">
            <v>FES</v>
          </cell>
        </row>
        <row r="171">
          <cell r="M171">
            <v>677775303</v>
          </cell>
          <cell r="N171">
            <v>740898974.58</v>
          </cell>
          <cell r="O171">
            <v>63123671.5799999</v>
          </cell>
          <cell r="P171">
            <v>1405.73</v>
          </cell>
          <cell r="Q171">
            <v>739201867.68</v>
          </cell>
        </row>
        <row r="172">
          <cell r="C172" t="str">
            <v>IVB</v>
          </cell>
        </row>
        <row r="172">
          <cell r="M172">
            <v>5000</v>
          </cell>
          <cell r="N172">
            <v>5000</v>
          </cell>
          <cell r="O172" t="str">
            <v>-</v>
          </cell>
          <cell r="P172">
            <v>5000</v>
          </cell>
          <cell r="Q172" t="str">
            <v>-</v>
          </cell>
        </row>
        <row r="173">
          <cell r="C173" t="str">
            <v>FES</v>
          </cell>
        </row>
        <row r="173">
          <cell r="M173">
            <v>68346816</v>
          </cell>
          <cell r="N173">
            <v>49168748.33</v>
          </cell>
          <cell r="O173">
            <v>-19178067.67</v>
          </cell>
          <cell r="P173" t="str">
            <v>-</v>
          </cell>
          <cell r="Q173">
            <v>49168748.33</v>
          </cell>
        </row>
        <row r="174">
          <cell r="C174" t="str">
            <v>FES</v>
          </cell>
        </row>
        <row r="174">
          <cell r="M174">
            <v>65033555</v>
          </cell>
          <cell r="N174">
            <v>64050650.99</v>
          </cell>
          <cell r="O174">
            <v>-982904.00999999</v>
          </cell>
          <cell r="P174">
            <v>7071700.97</v>
          </cell>
          <cell r="Q174">
            <v>56885955.71</v>
          </cell>
        </row>
        <row r="175">
          <cell r="C175" t="str">
            <v>FES</v>
          </cell>
        </row>
        <row r="175">
          <cell r="M175">
            <v>5000</v>
          </cell>
          <cell r="N175" t="str">
            <v>-</v>
          </cell>
          <cell r="O175">
            <v>-5000</v>
          </cell>
          <cell r="P175" t="str">
            <v>-</v>
          </cell>
          <cell r="Q175" t="str">
            <v>-</v>
          </cell>
        </row>
        <row r="176">
          <cell r="C176" t="str">
            <v>FES</v>
          </cell>
        </row>
        <row r="176">
          <cell r="M176">
            <v>568900236</v>
          </cell>
          <cell r="N176">
            <v>429646244.93</v>
          </cell>
          <cell r="O176">
            <v>-139253991.07</v>
          </cell>
          <cell r="P176">
            <v>46816410.13</v>
          </cell>
          <cell r="Q176">
            <v>382121692.42</v>
          </cell>
        </row>
        <row r="177">
          <cell r="C177" t="str">
            <v>IVB</v>
          </cell>
        </row>
        <row r="177">
          <cell r="M177">
            <v>140000</v>
          </cell>
          <cell r="N177">
            <v>140000</v>
          </cell>
          <cell r="O177" t="str">
            <v>-</v>
          </cell>
          <cell r="P177" t="str">
            <v>-</v>
          </cell>
          <cell r="Q177">
            <v>50509.41</v>
          </cell>
        </row>
        <row r="178">
          <cell r="C178" t="str">
            <v>FSERJ</v>
          </cell>
        </row>
        <row r="178">
          <cell r="M178">
            <v>1800003</v>
          </cell>
          <cell r="N178">
            <v>1800003</v>
          </cell>
          <cell r="O178" t="str">
            <v>-</v>
          </cell>
          <cell r="P178" t="str">
            <v>-</v>
          </cell>
          <cell r="Q178">
            <v>855770.48</v>
          </cell>
        </row>
        <row r="179">
          <cell r="C179" t="str">
            <v>FES</v>
          </cell>
        </row>
        <row r="179">
          <cell r="M179">
            <v>44030000</v>
          </cell>
          <cell r="N179">
            <v>398497.659999996</v>
          </cell>
          <cell r="O179">
            <v>-43631502.34</v>
          </cell>
          <cell r="P179" t="str">
            <v>-</v>
          </cell>
          <cell r="Q179">
            <v>397924.32</v>
          </cell>
        </row>
        <row r="180">
          <cell r="C180" t="str">
            <v>IVB</v>
          </cell>
        </row>
        <row r="180">
          <cell r="M180">
            <v>100000</v>
          </cell>
          <cell r="N180">
            <v>100000</v>
          </cell>
          <cell r="O180" t="str">
            <v>-</v>
          </cell>
          <cell r="P180">
            <v>15380</v>
          </cell>
          <cell r="Q180">
            <v>1927.7</v>
          </cell>
        </row>
        <row r="181">
          <cell r="C181" t="str">
            <v>FES</v>
          </cell>
        </row>
        <row r="181">
          <cell r="M181">
            <v>5000</v>
          </cell>
          <cell r="N181">
            <v>7779836.07</v>
          </cell>
          <cell r="O181">
            <v>7774836.07</v>
          </cell>
          <cell r="P181" t="str">
            <v>-</v>
          </cell>
          <cell r="Q181">
            <v>7779836.07</v>
          </cell>
        </row>
        <row r="182">
          <cell r="C182" t="str">
            <v>FES</v>
          </cell>
        </row>
        <row r="182">
          <cell r="M182">
            <v>737745275</v>
          </cell>
          <cell r="N182">
            <v>346002638.77</v>
          </cell>
          <cell r="O182">
            <v>-391742636.23</v>
          </cell>
          <cell r="P182">
            <v>280620026.2</v>
          </cell>
          <cell r="Q182">
            <v>65058668.33</v>
          </cell>
        </row>
        <row r="183">
          <cell r="C183" t="str">
            <v>FES</v>
          </cell>
        </row>
        <row r="183">
          <cell r="M183">
            <v>162176192</v>
          </cell>
          <cell r="N183">
            <v>7152812.54</v>
          </cell>
          <cell r="O183">
            <v>-155023379.46</v>
          </cell>
          <cell r="P183">
            <v>1811468.91</v>
          </cell>
          <cell r="Q183">
            <v>5000000</v>
          </cell>
        </row>
        <row r="184">
          <cell r="C184" t="str">
            <v>SES</v>
          </cell>
        </row>
        <row r="184">
          <cell r="M184">
            <v>2000000</v>
          </cell>
          <cell r="N184">
            <v>2000000</v>
          </cell>
          <cell r="O184" t="str">
            <v>-</v>
          </cell>
          <cell r="P184">
            <v>2000000</v>
          </cell>
          <cell r="Q184" t="str">
            <v>-</v>
          </cell>
        </row>
        <row r="185">
          <cell r="C185" t="str">
            <v>FUNESBOM</v>
          </cell>
        </row>
        <row r="185">
          <cell r="M185">
            <v>3435418</v>
          </cell>
          <cell r="N185">
            <v>13176832.42</v>
          </cell>
          <cell r="O185">
            <v>9741414.42</v>
          </cell>
          <cell r="P185">
            <v>310000</v>
          </cell>
          <cell r="Q185">
            <v>9890373.81</v>
          </cell>
        </row>
        <row r="186">
          <cell r="C186" t="str">
            <v>FUNESBOM</v>
          </cell>
        </row>
        <row r="186">
          <cell r="M186">
            <v>2874582</v>
          </cell>
          <cell r="N186">
            <v>4275382</v>
          </cell>
          <cell r="O186">
            <v>1400800</v>
          </cell>
          <cell r="P186" t="str">
            <v>-</v>
          </cell>
          <cell r="Q186">
            <v>1713254.09</v>
          </cell>
        </row>
        <row r="187">
          <cell r="C187" t="str">
            <v>UERJ</v>
          </cell>
        </row>
        <row r="187">
          <cell r="M187">
            <v>5000</v>
          </cell>
          <cell r="N187">
            <v>437779</v>
          </cell>
          <cell r="O187">
            <v>432779</v>
          </cell>
          <cell r="P187" t="str">
            <v>-</v>
          </cell>
          <cell r="Q187">
            <v>434829</v>
          </cell>
        </row>
        <row r="188">
          <cell r="C188" t="str">
            <v>CEHAB-RJ</v>
          </cell>
        </row>
        <row r="188">
          <cell r="M188">
            <v>1779137</v>
          </cell>
          <cell r="N188">
            <v>111834.36</v>
          </cell>
          <cell r="O188">
            <v>-1667302.64</v>
          </cell>
          <cell r="P188" t="str">
            <v>-</v>
          </cell>
          <cell r="Q188">
            <v>111834.36</v>
          </cell>
        </row>
        <row r="189">
          <cell r="C189" t="str">
            <v>SEHIS</v>
          </cell>
        </row>
        <row r="189">
          <cell r="M189" t="str">
            <v>-</v>
          </cell>
          <cell r="N189">
            <v>11412384.26</v>
          </cell>
          <cell r="O189">
            <v>11412384.26</v>
          </cell>
          <cell r="P189">
            <v>10838147.26</v>
          </cell>
          <cell r="Q189">
            <v>13561.74</v>
          </cell>
        </row>
        <row r="190">
          <cell r="C190" t="str">
            <v>CEHAB-RJ</v>
          </cell>
        </row>
        <row r="190">
          <cell r="M190">
            <v>5005000</v>
          </cell>
          <cell r="N190">
            <v>850000</v>
          </cell>
          <cell r="O190">
            <v>-4155000</v>
          </cell>
          <cell r="P190" t="str">
            <v>-</v>
          </cell>
          <cell r="Q190">
            <v>550000</v>
          </cell>
        </row>
        <row r="191">
          <cell r="C191" t="str">
            <v>CEHAB-RJ</v>
          </cell>
        </row>
        <row r="191">
          <cell r="M191">
            <v>37770352</v>
          </cell>
          <cell r="N191" t="str">
            <v>-</v>
          </cell>
          <cell r="O191">
            <v>-37770352</v>
          </cell>
          <cell r="P191" t="str">
            <v>-</v>
          </cell>
          <cell r="Q191" t="str">
            <v>-</v>
          </cell>
        </row>
        <row r="192">
          <cell r="C192" t="str">
            <v>CEHAB-RJ</v>
          </cell>
        </row>
        <row r="192">
          <cell r="M192">
            <v>2405000</v>
          </cell>
          <cell r="N192">
            <v>150000</v>
          </cell>
          <cell r="O192">
            <v>-2255000</v>
          </cell>
          <cell r="P192" t="str">
            <v>-</v>
          </cell>
          <cell r="Q192">
            <v>150000</v>
          </cell>
        </row>
        <row r="193">
          <cell r="C193" t="str">
            <v>CEHAB-RJ</v>
          </cell>
        </row>
        <row r="193">
          <cell r="M193">
            <v>9116946</v>
          </cell>
          <cell r="N193">
            <v>327500</v>
          </cell>
          <cell r="O193">
            <v>-8789446</v>
          </cell>
          <cell r="P193" t="str">
            <v>-</v>
          </cell>
          <cell r="Q193">
            <v>327500</v>
          </cell>
        </row>
        <row r="194">
          <cell r="C194" t="str">
            <v>SEHIS</v>
          </cell>
        </row>
        <row r="194">
          <cell r="M194" t="str">
            <v>-</v>
          </cell>
          <cell r="N194">
            <v>31705213.59</v>
          </cell>
          <cell r="O194">
            <v>31705213.59</v>
          </cell>
          <cell r="P194">
            <v>300000</v>
          </cell>
          <cell r="Q194">
            <v>23690613.15</v>
          </cell>
        </row>
        <row r="195">
          <cell r="C195" t="str">
            <v>SEHIS</v>
          </cell>
        </row>
        <row r="195">
          <cell r="M195" t="str">
            <v>-</v>
          </cell>
          <cell r="N195">
            <v>37282009.65</v>
          </cell>
          <cell r="O195">
            <v>37282009.65</v>
          </cell>
          <cell r="P195">
            <v>33251442.65</v>
          </cell>
          <cell r="Q195">
            <v>1500000</v>
          </cell>
        </row>
        <row r="196">
          <cell r="C196" t="str">
            <v>SEHIS</v>
          </cell>
        </row>
        <row r="196">
          <cell r="M196" t="str">
            <v>-</v>
          </cell>
          <cell r="N196">
            <v>154905729.86</v>
          </cell>
          <cell r="O196">
            <v>154905729.86</v>
          </cell>
          <cell r="P196">
            <v>26047125.49</v>
          </cell>
          <cell r="Q196">
            <v>93027319.34</v>
          </cell>
        </row>
        <row r="197">
          <cell r="C197" t="str">
            <v>UEPSAM</v>
          </cell>
        </row>
        <row r="197">
          <cell r="M197">
            <v>333709449</v>
          </cell>
          <cell r="N197">
            <v>238715341</v>
          </cell>
          <cell r="O197">
            <v>-94994108</v>
          </cell>
          <cell r="P197">
            <v>97847254.1</v>
          </cell>
          <cell r="Q197">
            <v>119548627.3</v>
          </cell>
        </row>
        <row r="198">
          <cell r="C198" t="str">
            <v>SEAS</v>
          </cell>
        </row>
        <row r="198">
          <cell r="M198">
            <v>114810097</v>
          </cell>
          <cell r="N198">
            <v>91511383.1</v>
          </cell>
          <cell r="O198">
            <v>-23298713.9</v>
          </cell>
          <cell r="P198">
            <v>22097526.74</v>
          </cell>
          <cell r="Q198">
            <v>25591504.34</v>
          </cell>
        </row>
        <row r="199">
          <cell r="C199" t="str">
            <v>INEA</v>
          </cell>
        </row>
        <row r="199">
          <cell r="M199">
            <v>115250000</v>
          </cell>
          <cell r="N199">
            <v>24830471.92</v>
          </cell>
          <cell r="O199">
            <v>-90419528.08</v>
          </cell>
          <cell r="P199">
            <v>3597225.07</v>
          </cell>
          <cell r="Q199">
            <v>16552440.84</v>
          </cell>
        </row>
        <row r="200">
          <cell r="C200" t="str">
            <v>ITERJ</v>
          </cell>
        </row>
        <row r="200">
          <cell r="M200">
            <v>5005000</v>
          </cell>
          <cell r="N200">
            <v>1669000</v>
          </cell>
          <cell r="O200">
            <v>-3336000</v>
          </cell>
          <cell r="P200">
            <v>769000</v>
          </cell>
          <cell r="Q200">
            <v>895723.61</v>
          </cell>
        </row>
        <row r="201">
          <cell r="C201" t="str">
            <v>FDRM</v>
          </cell>
        </row>
        <row r="201">
          <cell r="M201">
            <v>1167625</v>
          </cell>
          <cell r="N201">
            <v>1167625</v>
          </cell>
          <cell r="O201" t="str">
            <v>-</v>
          </cell>
          <cell r="P201">
            <v>179580.73</v>
          </cell>
          <cell r="Q201" t="str">
            <v>-</v>
          </cell>
        </row>
        <row r="202">
          <cell r="C202" t="str">
            <v>FSERJ</v>
          </cell>
        </row>
        <row r="202">
          <cell r="M202">
            <v>4569915</v>
          </cell>
          <cell r="N202">
            <v>3069915</v>
          </cell>
          <cell r="O202">
            <v>-1500000</v>
          </cell>
          <cell r="P202">
            <v>702852.93</v>
          </cell>
          <cell r="Q202">
            <v>1399943.2</v>
          </cell>
        </row>
        <row r="203">
          <cell r="C203" t="str">
            <v>FES</v>
          </cell>
        </row>
        <row r="203">
          <cell r="M203">
            <v>91730355</v>
          </cell>
          <cell r="N203">
            <v>90339332.78</v>
          </cell>
          <cell r="O203">
            <v>-1391022.22</v>
          </cell>
          <cell r="P203" t="str">
            <v>-</v>
          </cell>
          <cell r="Q203">
            <v>90132303.94</v>
          </cell>
        </row>
        <row r="204">
          <cell r="C204" t="str">
            <v>IVB</v>
          </cell>
        </row>
        <row r="204">
          <cell r="M204">
            <v>5000</v>
          </cell>
          <cell r="N204">
            <v>5000</v>
          </cell>
          <cell r="O204" t="str">
            <v>-</v>
          </cell>
          <cell r="P204">
            <v>769</v>
          </cell>
          <cell r="Q204" t="str">
            <v>-</v>
          </cell>
        </row>
      </sheetData>
      <sheetData sheetId="1"/>
      <sheetData sheetId="2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5" activeCellId="0" sqref="B8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7.85"/>
    <col collapsed="false" customWidth="true" hidden="false" outlineLevel="0" max="3" min="2" style="0" width="13.57"/>
    <col collapsed="false" customWidth="true" hidden="false" outlineLevel="0" max="4" min="4" style="0" width="12.42"/>
    <col collapsed="false" customWidth="true" hidden="false" outlineLevel="0" max="5" min="5" style="0" width="11.99"/>
    <col collapsed="false" customWidth="true" hidden="false" outlineLevel="0" max="6" min="6" style="0" width="13.57"/>
    <col collapsed="false" customWidth="true" hidden="false" outlineLevel="0" max="7" min="7" style="0" width="12.71"/>
    <col collapsed="false" customWidth="true" hidden="false" outlineLevel="0" max="8" min="8" style="0" width="16.42"/>
    <col collapsed="false" customWidth="true" hidden="false" outlineLevel="0" max="9" min="9" style="0" width="17.42"/>
    <col collapsed="false" customWidth="true" hidden="false" outlineLevel="0" max="10" min="10" style="0" width="20.29"/>
    <col collapsed="false" customWidth="true" hidden="false" outlineLevel="0" max="12" min="11" style="0" width="16.42"/>
    <col collapsed="false" customWidth="true" hidden="false" outlineLevel="0" max="13" min="13" style="0" width="17.86"/>
    <col collapsed="false" customWidth="true" hidden="false" outlineLevel="0" max="14" min="14" style="0" width="13.57"/>
    <col collapsed="false" customWidth="true" hidden="false" outlineLevel="0" max="15" min="15" style="0" width="11.71"/>
    <col collapsed="false" customWidth="true" hidden="false" outlineLevel="0" max="16" min="16" style="0" width="13.57"/>
    <col collapsed="false" customWidth="true" hidden="false" outlineLevel="0" max="17" min="17" style="0" width="10.71"/>
    <col collapsed="false" customWidth="true" hidden="false" outlineLevel="0" max="18" min="18" style="0" width="30.01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2"/>
      <c r="P1" s="2"/>
      <c r="Q1" s="2"/>
    </row>
    <row r="2" customFormat="false" ht="15.7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Format="false" ht="15.75" hidden="false" customHeight="true" outlineLevel="0" collapsed="false">
      <c r="A3" s="4"/>
      <c r="B3" s="5" t="n">
        <v>2022</v>
      </c>
      <c r="C3" s="5"/>
      <c r="D3" s="5"/>
      <c r="E3" s="5"/>
      <c r="F3" s="5"/>
      <c r="G3" s="5"/>
      <c r="H3" s="6" t="n">
        <v>2023</v>
      </c>
      <c r="I3" s="6"/>
      <c r="J3" s="6"/>
      <c r="K3" s="6"/>
      <c r="L3" s="6"/>
      <c r="M3" s="6"/>
      <c r="N3" s="7" t="s">
        <v>2</v>
      </c>
      <c r="O3" s="7"/>
      <c r="P3" s="7"/>
      <c r="Q3" s="7"/>
      <c r="R3" s="8" t="s">
        <v>3</v>
      </c>
    </row>
    <row r="4" customFormat="false" ht="15.75" hidden="false" customHeight="true" outlineLevel="0" collapsed="false">
      <c r="A4" s="4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1" t="s">
        <v>9</v>
      </c>
      <c r="H4" s="12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4" t="s">
        <v>9</v>
      </c>
      <c r="N4" s="15" t="s">
        <v>4</v>
      </c>
      <c r="O4" s="15"/>
      <c r="P4" s="16" t="s">
        <v>5</v>
      </c>
      <c r="Q4" s="16"/>
      <c r="R4" s="17"/>
    </row>
    <row r="5" customFormat="false" ht="15.75" hidden="false" customHeight="false" outlineLevel="0" collapsed="false">
      <c r="A5" s="4"/>
      <c r="B5" s="9"/>
      <c r="C5" s="10"/>
      <c r="D5" s="10"/>
      <c r="E5" s="10"/>
      <c r="F5" s="10"/>
      <c r="G5" s="11"/>
      <c r="H5" s="12"/>
      <c r="I5" s="13"/>
      <c r="J5" s="13"/>
      <c r="K5" s="13"/>
      <c r="L5" s="13"/>
      <c r="M5" s="14"/>
      <c r="N5" s="15" t="s">
        <v>10</v>
      </c>
      <c r="O5" s="18" t="s">
        <v>11</v>
      </c>
      <c r="P5" s="18" t="s">
        <v>10</v>
      </c>
      <c r="Q5" s="16" t="s">
        <v>11</v>
      </c>
      <c r="R5" s="19"/>
    </row>
    <row r="6" customFormat="false" ht="15" hidden="false" customHeight="false" outlineLevel="0" collapsed="false">
      <c r="A6" s="20" t="s">
        <v>12</v>
      </c>
      <c r="B6" s="21" t="n">
        <v>49787771.8744</v>
      </c>
      <c r="C6" s="22" t="n">
        <v>106509854.717897</v>
      </c>
      <c r="D6" s="22" t="n">
        <v>56722082.843497</v>
      </c>
      <c r="E6" s="22" t="n">
        <v>25774040.481321</v>
      </c>
      <c r="F6" s="22" t="n">
        <v>79578490.54062</v>
      </c>
      <c r="G6" s="23" t="n">
        <f aca="false">F6/C6</f>
        <v>0.747146738218659</v>
      </c>
      <c r="H6" s="24" t="n">
        <f aca="false">SUMIF('[1]Execução orçam até dezembr 2023'!$C$3:$C$500000,'Relatório do 3o Quadrimestre'!A6,'[1]Execução orçam até dezembr 2023'!$M$3:$M$500000)</f>
        <v>56076435</v>
      </c>
      <c r="I6" s="24" t="n">
        <f aca="false">SUMIF('[1]Execução orçam até dezembr 2023'!$C$3:$C$500000,'Relatório do 3o Quadrimestre'!A6,'[1]Execução orçam até dezembr 2023'!$N$3:$N$500000)</f>
        <v>1439334.36</v>
      </c>
      <c r="J6" s="24" t="n">
        <f aca="false">SUMIF('[1]Execução orçam até dezembr 2023'!$C$3:$C$500000,'Relatório do 3o Quadrimestre'!A6,'[1]Execução orçam até dezembr 2023'!$O$3:$O$500000)</f>
        <v>-54637100.64</v>
      </c>
      <c r="K6" s="24" t="n">
        <f aca="false">SUMIF('[1]Execução orçam até dezembr 2023'!$C$3:$C$500000,'Relatório do 3o Quadrimestre'!A6,'[1]Execução orçam até dezembr 2023'!$P$3:$P$500000)</f>
        <v>0</v>
      </c>
      <c r="L6" s="24" t="n">
        <f aca="false">SUMIF('[1]Execução orçam até dezembr 2023'!$C$3:$C$500000,'Relatório do 3o Quadrimestre'!A6,'[1]Execução orçam até dezembr 2023'!$Q$3:$Q$500000)</f>
        <v>1139334.36</v>
      </c>
      <c r="M6" s="25" t="n">
        <f aca="false">L6/I6</f>
        <v>0.791570320047108</v>
      </c>
      <c r="N6" s="26" t="n">
        <f aca="false">H6-B6</f>
        <v>6288663.1256</v>
      </c>
      <c r="O6" s="27" t="n">
        <f aca="false">(H6-B6)/B6</f>
        <v>0.126309390616324</v>
      </c>
      <c r="P6" s="28" t="n">
        <f aca="false">I6-C6</f>
        <v>-105070520.357897</v>
      </c>
      <c r="Q6" s="29" t="n">
        <f aca="false">(I6-C6)/C6</f>
        <v>-0.986486373830739</v>
      </c>
      <c r="R6" s="19"/>
    </row>
    <row r="7" customFormat="false" ht="15" hidden="false" customHeight="false" outlineLevel="0" collapsed="false">
      <c r="A7" s="20" t="s">
        <v>13</v>
      </c>
      <c r="B7" s="21" t="n">
        <v>1145970</v>
      </c>
      <c r="C7" s="22" t="n">
        <v>1145970</v>
      </c>
      <c r="D7" s="22" t="n">
        <v>0</v>
      </c>
      <c r="E7" s="22" t="n">
        <v>18190</v>
      </c>
      <c r="F7" s="22" t="n">
        <v>0</v>
      </c>
      <c r="G7" s="23"/>
      <c r="H7" s="24" t="n">
        <f aca="false">SUMIF('[1]Execução orçam até dezembr 2023'!$C$3:$C$500000,'Relatório do 3o Quadrimestre'!A7,'[1]Execução orçam até dezembr 2023'!$M$3:$M$500000)</f>
        <v>1167625</v>
      </c>
      <c r="I7" s="24" t="n">
        <f aca="false">SUMIF('[1]Execução orçam até dezembr 2023'!$C$3:$C$500000,'Relatório do 3o Quadrimestre'!A7,'[1]Execução orçam até dezembr 2023'!$N$3:$N$500000)</f>
        <v>1167625</v>
      </c>
      <c r="J7" s="24" t="n">
        <f aca="false">SUMIF('[1]Execução orçam até dezembr 2023'!$C$3:$C$500000,'Relatório do 3o Quadrimestre'!A7,'[1]Execução orçam até dezembr 2023'!$O$3:$O$500000)</f>
        <v>0</v>
      </c>
      <c r="K7" s="24" t="n">
        <f aca="false">SUMIF('[1]Execução orçam até dezembr 2023'!$C$3:$C$500000,'Relatório do 3o Quadrimestre'!A7,'[1]Execução orçam até dezembr 2023'!$P$3:$P$500000)</f>
        <v>179580.73</v>
      </c>
      <c r="L7" s="24" t="n">
        <f aca="false">SUMIF('[1]Execução orçam até dezembr 2023'!$C$3:$C$500000,'Relatório do 3o Quadrimestre'!A7,'[1]Execução orçam até dezembr 2023'!$Q$3:$Q$500000)</f>
        <v>0</v>
      </c>
      <c r="M7" s="25" t="n">
        <f aca="false">L7/I7</f>
        <v>0</v>
      </c>
      <c r="N7" s="26" t="n">
        <f aca="false">H7-B7</f>
        <v>21655</v>
      </c>
      <c r="O7" s="27" t="n">
        <f aca="false">(H7-B7)/B7</f>
        <v>0.0188966552353028</v>
      </c>
      <c r="P7" s="28" t="n">
        <f aca="false">I7-C7</f>
        <v>21655</v>
      </c>
      <c r="Q7" s="29" t="n">
        <f aca="false">(I7-C7)/C7</f>
        <v>0.0188966552353028</v>
      </c>
      <c r="R7" s="19"/>
    </row>
    <row r="8" customFormat="false" ht="15" hidden="false" customHeight="false" outlineLevel="0" collapsed="false">
      <c r="A8" s="20" t="s">
        <v>14</v>
      </c>
      <c r="B8" s="21" t="n">
        <v>5120470.6299</v>
      </c>
      <c r="C8" s="22" t="n">
        <v>24755651.426923</v>
      </c>
      <c r="D8" s="22" t="n">
        <v>19635180.797023</v>
      </c>
      <c r="E8" s="22" t="n">
        <v>4652281.279458</v>
      </c>
      <c r="F8" s="22" t="n">
        <v>15836476.327085</v>
      </c>
      <c r="G8" s="23" t="n">
        <f aca="false">F8/C8</f>
        <v>0.639711557331998</v>
      </c>
      <c r="H8" s="24" t="n">
        <f aca="false">SUMIF('[1]Execução orçam até dezembr 2023'!$C$3:$C$500000,'Relatório do 3o Quadrimestre'!A8,'[1]Execução orçam até dezembr 2023'!$M$3:$M$500000)</f>
        <v>101756236</v>
      </c>
      <c r="I8" s="24" t="n">
        <f aca="false">SUMIF('[1]Execução orçam até dezembr 2023'!$C$3:$C$500000,'Relatório do 3o Quadrimestre'!A8,'[1]Execução orçam até dezembr 2023'!$N$3:$N$500000)</f>
        <v>186211395.88</v>
      </c>
      <c r="J8" s="24" t="n">
        <f aca="false">SUMIF('[1]Execução orçam até dezembr 2023'!$C$3:$C$500000,'Relatório do 3o Quadrimestre'!A8,'[1]Execução orçam até dezembr 2023'!$O$3:$O$500000)</f>
        <v>84455159.88</v>
      </c>
      <c r="K8" s="24" t="n">
        <f aca="false">SUMIF('[1]Execução orçam até dezembr 2023'!$C$3:$C$500000,'Relatório do 3o Quadrimestre'!A8,'[1]Execução orçam até dezembr 2023'!$P$3:$P$500000)</f>
        <v>13203626.75</v>
      </c>
      <c r="L8" s="24" t="n">
        <f aca="false">SUMIF('[1]Execução orçam até dezembr 2023'!$C$3:$C$500000,'Relatório do 3o Quadrimestre'!A8,'[1]Execução orçam até dezembr 2023'!$Q$3:$Q$500000)</f>
        <v>118869242.39</v>
      </c>
      <c r="M8" s="25" t="n">
        <f aca="false">L8/I8</f>
        <v>0.638356432635319</v>
      </c>
      <c r="N8" s="26" t="n">
        <f aca="false">H8-B8</f>
        <v>96635765.3701</v>
      </c>
      <c r="O8" s="27" t="n">
        <f aca="false">(H8-B8)/B8</f>
        <v>18.872438171174</v>
      </c>
      <c r="P8" s="28" t="n">
        <f aca="false">I8-C8</f>
        <v>161455744.453077</v>
      </c>
      <c r="Q8" s="29" t="n">
        <f aca="false">(I8-C8)/C8</f>
        <v>6.52197519138947</v>
      </c>
      <c r="R8" s="19"/>
    </row>
    <row r="9" customFormat="false" ht="15" hidden="false" customHeight="false" outlineLevel="0" collapsed="false">
      <c r="A9" s="20" t="s">
        <v>15</v>
      </c>
      <c r="B9" s="21" t="n">
        <v>3399702.8145</v>
      </c>
      <c r="C9" s="22" t="n">
        <v>5292024.478044</v>
      </c>
      <c r="D9" s="22" t="n">
        <v>1892321.663544</v>
      </c>
      <c r="E9" s="22" t="n">
        <v>552218.7503</v>
      </c>
      <c r="F9" s="22" t="n">
        <v>3015978.596271</v>
      </c>
      <c r="G9" s="23" t="n">
        <f aca="false">F9/C9</f>
        <v>0.569910174978205</v>
      </c>
      <c r="H9" s="24" t="n">
        <f aca="false">SUMIF('[1]Execução orçam até dezembr 2023'!$C$3:$C$500000,'Relatório do 3o Quadrimestre'!A9,'[1]Execução orçam até dezembr 2023'!$M$3:$M$500000)</f>
        <v>152936042</v>
      </c>
      <c r="I9" s="24" t="n">
        <f aca="false">SUMIF('[1]Execução orçam até dezembr 2023'!$C$3:$C$500000,'Relatório do 3o Quadrimestre'!A9,'[1]Execução orçam até dezembr 2023'!$N$3:$N$500000)</f>
        <v>203927779.44</v>
      </c>
      <c r="J9" s="24" t="n">
        <f aca="false">SUMIF('[1]Execução orçam até dezembr 2023'!$C$3:$C$500000,'Relatório do 3o Quadrimestre'!A9,'[1]Execução orçam até dezembr 2023'!$O$3:$O$500000)</f>
        <v>50991737.44</v>
      </c>
      <c r="K9" s="24" t="n">
        <f aca="false">SUMIF('[1]Execução orçam até dezembr 2023'!$C$3:$C$500000,'Relatório do 3o Quadrimestre'!A9,'[1]Execução orçam até dezembr 2023'!$P$3:$P$500000)</f>
        <v>9653769.66</v>
      </c>
      <c r="L9" s="24" t="n">
        <f aca="false">SUMIF('[1]Execução orçam até dezembr 2023'!$C$3:$C$500000,'Relatório do 3o Quadrimestre'!A9,'[1]Execução orçam até dezembr 2023'!$Q$3:$Q$500000)</f>
        <v>166329142.24</v>
      </c>
      <c r="M9" s="25" t="n">
        <f aca="false">L9/I9</f>
        <v>0.815627682980472</v>
      </c>
      <c r="N9" s="26" t="n">
        <f aca="false">H9-B9</f>
        <v>149536339.1855</v>
      </c>
      <c r="O9" s="27" t="n">
        <f aca="false">(H9-B9)/B9</f>
        <v>43.985120860481</v>
      </c>
      <c r="P9" s="28" t="n">
        <f aca="false">I9-C9</f>
        <v>198635754.961956</v>
      </c>
      <c r="Q9" s="29" t="n">
        <f aca="false">(I9-C9)/C9</f>
        <v>37.5349274717214</v>
      </c>
      <c r="R9" s="19"/>
    </row>
    <row r="10" customFormat="false" ht="15" hidden="false" customHeight="false" outlineLevel="0" collapsed="false">
      <c r="A10" s="20" t="s">
        <v>16</v>
      </c>
      <c r="B10" s="21" t="n">
        <v>1137201686.5792</v>
      </c>
      <c r="C10" s="22" t="n">
        <v>1461187569.56891</v>
      </c>
      <c r="D10" s="22" t="n">
        <v>323985882.989714</v>
      </c>
      <c r="E10" s="22" t="n">
        <v>84048623.770324</v>
      </c>
      <c r="F10" s="22" t="n">
        <v>1329328191.24</v>
      </c>
      <c r="G10" s="23" t="n">
        <f aca="false">F10/C10</f>
        <v>0.90975875987789</v>
      </c>
      <c r="H10" s="24" t="n">
        <f aca="false">SUMIF('[1]Execução orçam até dezembr 2023'!$C$3:$C$500000,'Relatório do 3o Quadrimestre'!A10,'[1]Execução orçam até dezembr 2023'!$M$3:$M$500000)</f>
        <v>6096953397</v>
      </c>
      <c r="I10" s="24" t="n">
        <f aca="false">SUMIF('[1]Execução orçam até dezembr 2023'!$C$3:$C$500000,'Relatório do 3o Quadrimestre'!A10,'[1]Execução orçam até dezembr 2023'!$N$3:$N$500000)</f>
        <v>6271691237.42</v>
      </c>
      <c r="J10" s="24" t="n">
        <f aca="false">SUMIF('[1]Execução orçam até dezembr 2023'!$C$3:$C$500000,'Relatório do 3o Quadrimestre'!A10,'[1]Execução orçam até dezembr 2023'!$O$3:$O$500000)</f>
        <v>174737840.42</v>
      </c>
      <c r="K10" s="24" t="n">
        <f aca="false">SUMIF('[1]Execução orçam até dezembr 2023'!$C$3:$C$500000,'Relatório do 3o Quadrimestre'!A10,'[1]Execução orçam até dezembr 2023'!$P$3:$P$500000)</f>
        <v>411534700.83</v>
      </c>
      <c r="L10" s="24" t="n">
        <f aca="false">SUMIF('[1]Execução orçam até dezembr 2023'!$C$3:$C$500000,'Relatório do 3o Quadrimestre'!A10,'[1]Execução orçam até dezembr 2023'!$Q$3:$Q$500000)</f>
        <v>5832506522.06</v>
      </c>
      <c r="M10" s="25" t="n">
        <f aca="false">L10/I10</f>
        <v>0.929973479443693</v>
      </c>
      <c r="N10" s="26" t="n">
        <f aca="false">H10-B10</f>
        <v>4959751710.4208</v>
      </c>
      <c r="O10" s="27" t="n">
        <f aca="false">(H10-B10)/B10</f>
        <v>4.36136506738761</v>
      </c>
      <c r="P10" s="28" t="n">
        <f aca="false">I10-C10</f>
        <v>4810503667.85109</v>
      </c>
      <c r="Q10" s="29" t="n">
        <f aca="false">(I10-C10)/C10</f>
        <v>3.29218764793511</v>
      </c>
      <c r="R10" s="19"/>
    </row>
    <row r="11" customFormat="false" ht="15" hidden="false" customHeight="false" outlineLevel="0" collapsed="false">
      <c r="A11" s="20" t="s">
        <v>17</v>
      </c>
      <c r="B11" s="21" t="n">
        <v>18477573.7136</v>
      </c>
      <c r="C11" s="22" t="n">
        <v>12572159.094148</v>
      </c>
      <c r="D11" s="22" t="n">
        <v>-5905414.619452</v>
      </c>
      <c r="E11" s="22" t="n">
        <v>3352267.538227</v>
      </c>
      <c r="F11" s="22" t="n">
        <v>8747916.175259</v>
      </c>
      <c r="G11" s="23" t="n">
        <f aca="false">F11/C11</f>
        <v>0.695816534753439</v>
      </c>
      <c r="H11" s="24" t="n">
        <f aca="false">SUMIF('[1]Execução orçam até dezembr 2023'!$C$3:$C$500000,'Relatório do 3o Quadrimestre'!A11,'[1]Execução orçam até dezembr 2023'!$M$3:$M$500000)</f>
        <v>95601131</v>
      </c>
      <c r="I11" s="24" t="n">
        <f aca="false">SUMIF('[1]Execução orçam até dezembr 2023'!$C$3:$C$500000,'Relatório do 3o Quadrimestre'!A11,'[1]Execução orçam até dezembr 2023'!$N$3:$N$500000)</f>
        <v>96321266</v>
      </c>
      <c r="J11" s="24" t="n">
        <f aca="false">SUMIF('[1]Execução orçam até dezembr 2023'!$C$3:$C$500000,'Relatório do 3o Quadrimestre'!A11,'[1]Execução orçam até dezembr 2023'!$O$3:$O$500000)</f>
        <v>720135</v>
      </c>
      <c r="K11" s="24" t="n">
        <f aca="false">SUMIF('[1]Execução orçam até dezembr 2023'!$C$3:$C$500000,'Relatório do 3o Quadrimestre'!A11,'[1]Execução orçam até dezembr 2023'!$P$3:$P$500000)</f>
        <v>10480917.25</v>
      </c>
      <c r="L11" s="24" t="n">
        <f aca="false">SUMIF('[1]Execução orçam até dezembr 2023'!$C$3:$C$500000,'Relatório do 3o Quadrimestre'!A11,'[1]Execução orçam até dezembr 2023'!$Q$3:$Q$500000)</f>
        <v>57402331.95</v>
      </c>
      <c r="M11" s="25" t="n">
        <f aca="false">L11/I11</f>
        <v>0.595946610066359</v>
      </c>
      <c r="N11" s="26" t="n">
        <f aca="false">H11-B11</f>
        <v>77123557.2864</v>
      </c>
      <c r="O11" s="27" t="n">
        <f aca="false">(H11-B11)/B11</f>
        <v>4.17390066909245</v>
      </c>
      <c r="P11" s="28" t="n">
        <f aca="false">I11-C11</f>
        <v>83749106.905852</v>
      </c>
      <c r="Q11" s="29" t="n">
        <f aca="false">(I11-C11)/C11</f>
        <v>6.66147367995327</v>
      </c>
      <c r="R11" s="19"/>
    </row>
    <row r="12" customFormat="false" ht="15" hidden="false" customHeight="false" outlineLevel="0" collapsed="false">
      <c r="A12" s="20" t="s">
        <v>18</v>
      </c>
      <c r="B12" s="21" t="n">
        <v>266655020.0584</v>
      </c>
      <c r="C12" s="22" t="n">
        <v>332547625.424473</v>
      </c>
      <c r="D12" s="22" t="n">
        <v>65892605.366073</v>
      </c>
      <c r="E12" s="22" t="n">
        <v>1396383.7264</v>
      </c>
      <c r="F12" s="22" t="n">
        <v>313751859.819836</v>
      </c>
      <c r="G12" s="23" t="n">
        <f aca="false">F12/C12</f>
        <v>0.943479477321044</v>
      </c>
      <c r="H12" s="24" t="n">
        <f aca="false">SUMIF('[1]Execução orçam até dezembr 2023'!$C$3:$C$500000,'Relatório do 3o Quadrimestre'!A12,'[1]Execução orçam até dezembr 2023'!$M$3:$M$500000)</f>
        <v>1809402764</v>
      </c>
      <c r="I12" s="24" t="n">
        <f aca="false">SUMIF('[1]Execução orçam até dezembr 2023'!$C$3:$C$500000,'Relatório do 3o Quadrimestre'!A12,'[1]Execução orçam até dezembr 2023'!$N$3:$N$500000)</f>
        <v>2360504894.51</v>
      </c>
      <c r="J12" s="24" t="n">
        <f aca="false">SUMIF('[1]Execução orçam até dezembr 2023'!$C$3:$C$500000,'Relatório do 3o Quadrimestre'!A12,'[1]Execução orçam até dezembr 2023'!$O$3:$O$500000)</f>
        <v>551102130.51</v>
      </c>
      <c r="K12" s="24" t="n">
        <f aca="false">SUMIF('[1]Execução orçam até dezembr 2023'!$C$3:$C$500000,'Relatório do 3o Quadrimestre'!A12,'[1]Execução orçam até dezembr 2023'!$P$3:$P$500000)</f>
        <v>2276605.8</v>
      </c>
      <c r="L12" s="24" t="n">
        <f aca="false">SUMIF('[1]Execução orçam até dezembr 2023'!$C$3:$C$500000,'Relatório do 3o Quadrimestre'!A12,'[1]Execução orçam até dezembr 2023'!$Q$3:$Q$500000)</f>
        <v>2309118713.43</v>
      </c>
      <c r="M12" s="25" t="n">
        <f aca="false">L12/I12</f>
        <v>0.978230851713329</v>
      </c>
      <c r="N12" s="26" t="n">
        <f aca="false">H12-B12</f>
        <v>1542747743.9416</v>
      </c>
      <c r="O12" s="27" t="n">
        <f aca="false">(H12-B12)/B12</f>
        <v>5.78555672270383</v>
      </c>
      <c r="P12" s="28" t="n">
        <f aca="false">I12-C12</f>
        <v>2027957269.08553</v>
      </c>
      <c r="Q12" s="29" t="n">
        <f aca="false">(I12-C12)/C12</f>
        <v>6.09824612789517</v>
      </c>
      <c r="R12" s="19"/>
    </row>
    <row r="13" customFormat="false" ht="15" hidden="false" customHeight="false" outlineLevel="0" collapsed="false">
      <c r="A13" s="20" t="s">
        <v>19</v>
      </c>
      <c r="B13" s="21" t="n">
        <v>1398905.4061</v>
      </c>
      <c r="C13" s="22" t="n">
        <v>1783614.418196</v>
      </c>
      <c r="D13" s="22" t="n">
        <v>384709.012096</v>
      </c>
      <c r="E13" s="22" t="n">
        <v>1287918.679083</v>
      </c>
      <c r="F13" s="22" t="n">
        <v>247332.293106</v>
      </c>
      <c r="G13" s="23" t="n">
        <f aca="false">F13/C13</f>
        <v>0.138669148770483</v>
      </c>
      <c r="H13" s="24" t="n">
        <f aca="false">SUMIF('[1]Execução orçam até dezembr 2023'!$C$3:$C$500000,'Relatório do 3o Quadrimestre'!A13,'[1]Execução orçam até dezembr 2023'!$M$3:$M$500000)</f>
        <v>4775000</v>
      </c>
      <c r="I13" s="24" t="n">
        <f aca="false">SUMIF('[1]Execução orçam até dezembr 2023'!$C$3:$C$500000,'Relatório do 3o Quadrimestre'!A13,'[1]Execução orçam até dezembr 2023'!$N$3:$N$500000)</f>
        <v>1838679.03</v>
      </c>
      <c r="J13" s="24" t="n">
        <f aca="false">SUMIF('[1]Execução orçam até dezembr 2023'!$C$3:$C$500000,'Relatório do 3o Quadrimestre'!A13,'[1]Execução orçam até dezembr 2023'!$O$3:$O$500000)</f>
        <v>-2936320.97</v>
      </c>
      <c r="K13" s="24" t="n">
        <f aca="false">SUMIF('[1]Execução orçam até dezembr 2023'!$C$3:$C$500000,'Relatório do 3o Quadrimestre'!A13,'[1]Execução orçam até dezembr 2023'!$P$3:$P$500000)</f>
        <v>700320.01</v>
      </c>
      <c r="L13" s="24" t="n">
        <f aca="false">SUMIF('[1]Execução orçam até dezembr 2023'!$C$3:$C$500000,'Relatório do 3o Quadrimestre'!A13,'[1]Execução orçam até dezembr 2023'!$Q$3:$Q$500000)</f>
        <v>622797.1</v>
      </c>
      <c r="M13" s="25" t="n">
        <f aca="false">L13/I13</f>
        <v>0.338719858027641</v>
      </c>
      <c r="N13" s="26" t="n">
        <f aca="false">H13-B13</f>
        <v>3376094.5939</v>
      </c>
      <c r="O13" s="27" t="n">
        <f aca="false">(H13-B13)/B13</f>
        <v>2.41338304875967</v>
      </c>
      <c r="P13" s="28" t="n">
        <f aca="false">I13-C13</f>
        <v>55064.6118039999</v>
      </c>
      <c r="Q13" s="29" t="n">
        <f aca="false">(I13-C13)/C13</f>
        <v>0.0308724863637814</v>
      </c>
      <c r="R13" s="19"/>
    </row>
    <row r="14" customFormat="false" ht="15" hidden="false" customHeight="false" outlineLevel="0" collapsed="false">
      <c r="A14" s="20" t="s">
        <v>20</v>
      </c>
      <c r="B14" s="21" t="n">
        <v>2521061.9676</v>
      </c>
      <c r="C14" s="22" t="n">
        <v>10631351.541768</v>
      </c>
      <c r="D14" s="22" t="n">
        <v>8110289.574168</v>
      </c>
      <c r="E14" s="22" t="n">
        <v>4163355.316283</v>
      </c>
      <c r="F14" s="22" t="n">
        <v>5530060.238683</v>
      </c>
      <c r="G14" s="23" t="n">
        <f aca="false">F14/C14</f>
        <v>0.520165307012635</v>
      </c>
      <c r="H14" s="24" t="n">
        <f aca="false">SUMIF('[1]Execução orçam até dezembr 2023'!$C$3:$C$500000,'Relatório do 3o Quadrimestre'!A14,'[1]Execução orçam até dezembr 2023'!$M$3:$M$500000)</f>
        <v>90745415</v>
      </c>
      <c r="I14" s="24" t="n">
        <f aca="false">SUMIF('[1]Execução orçam até dezembr 2023'!$C$3:$C$500000,'Relatório do 3o Quadrimestre'!A14,'[1]Execução orçam até dezembr 2023'!$N$3:$N$500000)</f>
        <v>112034256.53</v>
      </c>
      <c r="J14" s="24" t="n">
        <f aca="false">SUMIF('[1]Execução orçam até dezembr 2023'!$C$3:$C$500000,'Relatório do 3o Quadrimestre'!A14,'[1]Execução orçam até dezembr 2023'!$O$3:$O$500000)</f>
        <v>21288841.53</v>
      </c>
      <c r="K14" s="24" t="n">
        <f aca="false">SUMIF('[1]Execução orçam até dezembr 2023'!$C$3:$C$500000,'Relatório do 3o Quadrimestre'!A14,'[1]Execução orçam até dezembr 2023'!$P$3:$P$500000)</f>
        <v>46353549.95</v>
      </c>
      <c r="L14" s="24" t="n">
        <f aca="false">SUMIF('[1]Execução orçam até dezembr 2023'!$C$3:$C$500000,'Relatório do 3o Quadrimestre'!A14,'[1]Execução orçam até dezembr 2023'!$Q$3:$Q$500000)</f>
        <v>62862462.67</v>
      </c>
      <c r="M14" s="25" t="n">
        <f aca="false">L14/I14</f>
        <v>0.561100368914101</v>
      </c>
      <c r="N14" s="26" t="n">
        <f aca="false">H14-B14</f>
        <v>88224353.0324</v>
      </c>
      <c r="O14" s="27" t="n">
        <f aca="false">(H14-B14)/B14</f>
        <v>34.9949164940153</v>
      </c>
      <c r="P14" s="28" t="n">
        <f aca="false">I14-C14</f>
        <v>101402904.988232</v>
      </c>
      <c r="Q14" s="29" t="n">
        <f aca="false">(I14-C14)/C14</f>
        <v>9.53810102034954</v>
      </c>
      <c r="R14" s="19"/>
    </row>
    <row r="15" customFormat="false" ht="15" hidden="false" customHeight="false" outlineLevel="0" collapsed="false">
      <c r="A15" s="20" t="s">
        <v>21</v>
      </c>
      <c r="B15" s="21" t="n">
        <v>405000</v>
      </c>
      <c r="C15" s="22" t="n">
        <v>916721</v>
      </c>
      <c r="D15" s="22" t="n">
        <v>511721</v>
      </c>
      <c r="E15" s="22" t="n">
        <v>405000</v>
      </c>
      <c r="F15" s="22" t="n">
        <v>0</v>
      </c>
      <c r="G15" s="23"/>
      <c r="H15" s="24" t="n">
        <f aca="false">SUMIF('[1]Execução orçam até dezembr 2023'!$C$3:$C$500000,'Relatório do 3o Quadrimestre'!A15,'[1]Execução orçam até dezembr 2023'!$M$3:$M$500000)</f>
        <v>615120</v>
      </c>
      <c r="I15" s="24" t="n">
        <f aca="false">SUMIF('[1]Execução orçam até dezembr 2023'!$C$3:$C$500000,'Relatório do 3o Quadrimestre'!A15,'[1]Execução orçam até dezembr 2023'!$N$3:$N$500000)</f>
        <v>0</v>
      </c>
      <c r="J15" s="24" t="n">
        <f aca="false">SUMIF('[1]Execução orçam até dezembr 2023'!$C$3:$C$500000,'Relatório do 3o Quadrimestre'!A15,'[1]Execução orçam até dezembr 2023'!$O$3:$O$500000)</f>
        <v>-615120</v>
      </c>
      <c r="K15" s="24" t="n">
        <f aca="false">SUMIF('[1]Execução orçam até dezembr 2023'!$C$3:$C$500000,'Relatório do 3o Quadrimestre'!A15,'[1]Execução orçam até dezembr 2023'!$P$3:$P$500000)</f>
        <v>0</v>
      </c>
      <c r="L15" s="24" t="n">
        <f aca="false">SUMIF('[1]Execução orçam até dezembr 2023'!$C$3:$C$500000,'Relatório do 3o Quadrimestre'!A15,'[1]Execução orçam até dezembr 2023'!$Q$3:$Q$500000)</f>
        <v>0</v>
      </c>
      <c r="M15" s="25" t="s">
        <v>22</v>
      </c>
      <c r="N15" s="26" t="n">
        <f aca="false">H15-B15</f>
        <v>210120</v>
      </c>
      <c r="O15" s="27" t="n">
        <f aca="false">(H15-B15)/B15</f>
        <v>0.518814814814815</v>
      </c>
      <c r="P15" s="28" t="n">
        <f aca="false">I15-C15</f>
        <v>-916721</v>
      </c>
      <c r="Q15" s="29" t="n">
        <f aca="false">(I15-C15)/C15</f>
        <v>-1</v>
      </c>
      <c r="R15" s="19"/>
    </row>
    <row r="16" customFormat="false" ht="15" hidden="false" customHeight="false" outlineLevel="0" collapsed="false">
      <c r="A16" s="20" t="s">
        <v>23</v>
      </c>
      <c r="B16" s="21" t="n">
        <v>12149386.2192</v>
      </c>
      <c r="C16" s="22" t="n">
        <v>11197382.821274</v>
      </c>
      <c r="D16" s="22" t="n">
        <v>-952003.397926001</v>
      </c>
      <c r="E16" s="22" t="n">
        <v>81855</v>
      </c>
      <c r="F16" s="22" t="n">
        <v>8438029.528992</v>
      </c>
      <c r="G16" s="23" t="n">
        <f aca="false">F16/C16</f>
        <v>0.753571585760247</v>
      </c>
      <c r="H16" s="24" t="n">
        <f aca="false">SUMIF('[1]Execução orçam até dezembr 2023'!$C$3:$C$500000,'Relatório do 3o Quadrimestre'!A16,'[1]Execução orçam até dezembr 2023'!$M$3:$M$500000)</f>
        <v>45738034</v>
      </c>
      <c r="I16" s="24" t="n">
        <f aca="false">SUMIF('[1]Execução orçam até dezembr 2023'!$C$3:$C$500000,'Relatório do 3o Quadrimestre'!A16,'[1]Execução orçam até dezembr 2023'!$N$3:$N$500000)</f>
        <v>99794493.26</v>
      </c>
      <c r="J16" s="24" t="n">
        <f aca="false">SUMIF('[1]Execução orçam até dezembr 2023'!$C$3:$C$500000,'Relatório do 3o Quadrimestre'!A16,'[1]Execução orçam até dezembr 2023'!$O$3:$O$500000)</f>
        <v>54056459.26</v>
      </c>
      <c r="K16" s="24" t="n">
        <f aca="false">SUMIF('[1]Execução orçam até dezembr 2023'!$C$3:$C$500000,'Relatório do 3o Quadrimestre'!A16,'[1]Execução orçam até dezembr 2023'!$P$3:$P$500000)</f>
        <v>1460000</v>
      </c>
      <c r="L16" s="24" t="n">
        <f aca="false">SUMIF('[1]Execução orçam até dezembr 2023'!$C$3:$C$500000,'Relatório do 3o Quadrimestre'!A16,'[1]Execução orçam até dezembr 2023'!$Q$3:$Q$500000)</f>
        <v>73983918.65</v>
      </c>
      <c r="M16" s="25" t="n">
        <f aca="false">L16/I16</f>
        <v>0.741362736892162</v>
      </c>
      <c r="N16" s="26" t="n">
        <f aca="false">H16-B16</f>
        <v>33588647.7808</v>
      </c>
      <c r="O16" s="27" t="n">
        <f aca="false">(H16-B16)/B16</f>
        <v>2.76463742075455</v>
      </c>
      <c r="P16" s="28" t="n">
        <f aca="false">I16-C16</f>
        <v>88597110.438726</v>
      </c>
      <c r="Q16" s="29" t="n">
        <f aca="false">(I16-C16)/C16</f>
        <v>7.91230521032108</v>
      </c>
      <c r="R16" s="19"/>
    </row>
    <row r="17" customFormat="false" ht="15" hidden="false" customHeight="false" outlineLevel="0" collapsed="false">
      <c r="A17" s="20" t="s">
        <v>24</v>
      </c>
      <c r="B17" s="21" t="n">
        <v>10004.5</v>
      </c>
      <c r="C17" s="22" t="n">
        <v>10004.5</v>
      </c>
      <c r="D17" s="22" t="n">
        <v>0</v>
      </c>
      <c r="E17" s="22" t="n">
        <v>9095</v>
      </c>
      <c r="F17" s="22" t="n">
        <v>0</v>
      </c>
      <c r="G17" s="23"/>
      <c r="H17" s="24" t="n">
        <f aca="false">SUMIF('[1]Execução orçam até dezembr 2023'!$C$3:$C$500000,'Relatório do 3o Quadrimestre'!A17,'[1]Execução orçam até dezembr 2023'!$M$3:$M$500000)</f>
        <v>55500</v>
      </c>
      <c r="I17" s="24" t="n">
        <f aca="false">SUMIF('[1]Execução orçam até dezembr 2023'!$C$3:$C$500000,'Relatório do 3o Quadrimestre'!A17,'[1]Execução orçam até dezembr 2023'!$N$3:$N$500000)</f>
        <v>55500</v>
      </c>
      <c r="J17" s="24" t="n">
        <f aca="false">SUMIF('[1]Execução orçam até dezembr 2023'!$C$3:$C$500000,'Relatório do 3o Quadrimestre'!A17,'[1]Execução orçam até dezembr 2023'!$O$3:$O$500000)</f>
        <v>0</v>
      </c>
      <c r="K17" s="24" t="n">
        <f aca="false">SUMIF('[1]Execução orçam até dezembr 2023'!$C$3:$C$500000,'Relatório do 3o Quadrimestre'!A17,'[1]Execução orçam até dezembr 2023'!$P$3:$P$500000)</f>
        <v>50845.9</v>
      </c>
      <c r="L17" s="24" t="n">
        <f aca="false">SUMIF('[1]Execução orçam até dezembr 2023'!$C$3:$C$500000,'Relatório do 3o Quadrimestre'!A17,'[1]Execução orçam até dezembr 2023'!$Q$3:$Q$500000)</f>
        <v>0</v>
      </c>
      <c r="M17" s="25" t="n">
        <f aca="false">L17/I17</f>
        <v>0</v>
      </c>
      <c r="N17" s="26" t="n">
        <f aca="false">H17-B17</f>
        <v>45495.5</v>
      </c>
      <c r="O17" s="27" t="n">
        <f aca="false">(H17-B17)/B17</f>
        <v>4.54750362336948</v>
      </c>
      <c r="P17" s="28" t="n">
        <f aca="false">I17-C17</f>
        <v>45495.5</v>
      </c>
      <c r="Q17" s="29" t="n">
        <f aca="false">(I17-C17)/C17</f>
        <v>4.54750362336948</v>
      </c>
      <c r="R17" s="19"/>
    </row>
    <row r="18" customFormat="false" ht="15" hidden="false" customHeight="false" outlineLevel="0" collapsed="false">
      <c r="A18" s="20" t="s">
        <v>25</v>
      </c>
      <c r="B18" s="21" t="n">
        <v>1530870.7638</v>
      </c>
      <c r="C18" s="22" t="n">
        <v>1530870.7638</v>
      </c>
      <c r="D18" s="22" t="n">
        <v>0</v>
      </c>
      <c r="E18" s="22" t="n">
        <v>736695</v>
      </c>
      <c r="F18" s="22" t="n">
        <v>0</v>
      </c>
      <c r="G18" s="23"/>
      <c r="H18" s="24" t="n">
        <f aca="false">SUMIF('[1]Execução orçam até dezembr 2023'!$C$3:$C$500000,'Relatório do 3o Quadrimestre'!A18,'[1]Execução orçam até dezembr 2023'!$M$3:$M$500000)</f>
        <v>5000</v>
      </c>
      <c r="I18" s="24" t="n">
        <f aca="false">SUMIF('[1]Execução orçam até dezembr 2023'!$C$3:$C$500000,'Relatório do 3o Quadrimestre'!A18,'[1]Execução orçam até dezembr 2023'!$N$3:$N$500000)</f>
        <v>5000</v>
      </c>
      <c r="J18" s="24" t="n">
        <f aca="false">SUMIF('[1]Execução orçam até dezembr 2023'!$C$3:$C$500000,'Relatório do 3o Quadrimestre'!A18,'[1]Execução orçam até dezembr 2023'!$O$3:$O$500000)</f>
        <v>0</v>
      </c>
      <c r="K18" s="24" t="n">
        <f aca="false">SUMIF('[1]Execução orçam até dezembr 2023'!$C$3:$C$500000,'Relatório do 3o Quadrimestre'!A18,'[1]Execução orçam até dezembr 2023'!$P$3:$P$500000)</f>
        <v>769</v>
      </c>
      <c r="L18" s="24" t="n">
        <f aca="false">SUMIF('[1]Execução orçam até dezembr 2023'!$C$3:$C$500000,'Relatório do 3o Quadrimestre'!A18,'[1]Execução orçam até dezembr 2023'!$Q$3:$Q$500000)</f>
        <v>0</v>
      </c>
      <c r="M18" s="25" t="n">
        <f aca="false">L18/I18</f>
        <v>0</v>
      </c>
      <c r="N18" s="26" t="n">
        <f aca="false">H18-B18</f>
        <v>-1525870.7638</v>
      </c>
      <c r="O18" s="27" t="n">
        <f aca="false">(H18-B18)/B18</f>
        <v>-0.996733884976947</v>
      </c>
      <c r="P18" s="28" t="n">
        <f aca="false">I18-C18</f>
        <v>-1525870.7638</v>
      </c>
      <c r="Q18" s="29" t="n">
        <f aca="false">(I18-C18)/C18</f>
        <v>-0.996733884976947</v>
      </c>
      <c r="R18" s="19"/>
    </row>
    <row r="19" customFormat="false" ht="15" hidden="false" customHeight="false" outlineLevel="0" collapsed="false">
      <c r="A19" s="20" t="s">
        <v>26</v>
      </c>
      <c r="B19" s="21" t="n">
        <v>28126468.1267</v>
      </c>
      <c r="C19" s="22" t="n">
        <v>5207068.1267</v>
      </c>
      <c r="D19" s="22" t="n">
        <v>-22919400</v>
      </c>
      <c r="E19" s="22" t="n">
        <v>61846</v>
      </c>
      <c r="F19" s="22" t="n">
        <v>2583132.606824</v>
      </c>
      <c r="G19" s="23" t="n">
        <f aca="false">F19/C19</f>
        <v>0.496081968580094</v>
      </c>
      <c r="H19" s="24" t="n">
        <f aca="false">SUMIF('[1]Execução orçam até dezembr 2023'!$C$3:$C$500000,'Relatório do 3o Quadrimestre'!A19,'[1]Execução orçam até dezembr 2023'!$M$3:$M$500000)</f>
        <v>115250000</v>
      </c>
      <c r="I19" s="24" t="n">
        <f aca="false">SUMIF('[1]Execução orçam até dezembr 2023'!$C$3:$C$500000,'Relatório do 3o Quadrimestre'!A19,'[1]Execução orçam até dezembr 2023'!$N$3:$N$500000)</f>
        <v>24830471.92</v>
      </c>
      <c r="J19" s="24" t="n">
        <f aca="false">SUMIF('[1]Execução orçam até dezembr 2023'!$C$3:$C$500000,'Relatório do 3o Quadrimestre'!A19,'[1]Execução orçam até dezembr 2023'!$O$3:$O$500000)</f>
        <v>-90419528.08</v>
      </c>
      <c r="K19" s="24" t="n">
        <f aca="false">SUMIF('[1]Execução orçam até dezembr 2023'!$C$3:$C$500000,'Relatório do 3o Quadrimestre'!A19,'[1]Execução orçam até dezembr 2023'!$P$3:$P$500000)</f>
        <v>3597225.07</v>
      </c>
      <c r="L19" s="24" t="n">
        <f aca="false">SUMIF('[1]Execução orçam até dezembr 2023'!$C$3:$C$500000,'Relatório do 3o Quadrimestre'!A19,'[1]Execução orçam até dezembr 2023'!$Q$3:$Q$500000)</f>
        <v>16552440.84</v>
      </c>
      <c r="M19" s="25" t="n">
        <f aca="false">L19/I19</f>
        <v>0.666618052742994</v>
      </c>
      <c r="N19" s="26" t="n">
        <f aca="false">H19-B19</f>
        <v>87123531.8733</v>
      </c>
      <c r="O19" s="27" t="n">
        <f aca="false">(H19-B19)/B19</f>
        <v>3.09756388469532</v>
      </c>
      <c r="P19" s="28" t="n">
        <f aca="false">I19-C19</f>
        <v>19623403.7933</v>
      </c>
      <c r="Q19" s="29" t="n">
        <f aca="false">(I19-C19)/C19</f>
        <v>3.76860899758122</v>
      </c>
      <c r="R19" s="19"/>
    </row>
    <row r="20" customFormat="false" ht="15" hidden="false" customHeight="false" outlineLevel="0" collapsed="false">
      <c r="A20" s="20" t="s">
        <v>27</v>
      </c>
      <c r="B20" s="21" t="n">
        <v>873120</v>
      </c>
      <c r="C20" s="22" t="n">
        <v>50684.563249</v>
      </c>
      <c r="D20" s="22" t="n">
        <v>-822435.436751</v>
      </c>
      <c r="E20" s="22" t="n">
        <v>0</v>
      </c>
      <c r="F20" s="22" t="n">
        <v>19578.122556</v>
      </c>
      <c r="G20" s="23" t="n">
        <f aca="false">F20/C20</f>
        <v>0.386273873167611</v>
      </c>
      <c r="H20" s="24" t="n">
        <f aca="false">SUMIF('[1]Execução orçam até dezembr 2023'!$C$3:$C$500000,'Relatório do 3o Quadrimestre'!A20,'[1]Execução orçam até dezembr 2023'!$M$3:$M$500000)</f>
        <v>5005000</v>
      </c>
      <c r="I20" s="24" t="n">
        <f aca="false">SUMIF('[1]Execução orçam até dezembr 2023'!$C$3:$C$500000,'Relatório do 3o Quadrimestre'!A20,'[1]Execução orçam até dezembr 2023'!$N$3:$N$500000)</f>
        <v>1669000</v>
      </c>
      <c r="J20" s="24" t="n">
        <f aca="false">SUMIF('[1]Execução orçam até dezembr 2023'!$C$3:$C$500000,'Relatório do 3o Quadrimestre'!A20,'[1]Execução orçam até dezembr 2023'!$O$3:$O$500000)</f>
        <v>-3336000</v>
      </c>
      <c r="K20" s="24" t="n">
        <f aca="false">SUMIF('[1]Execução orçam até dezembr 2023'!$C$3:$C$500000,'Relatório do 3o Quadrimestre'!A20,'[1]Execução orçam até dezembr 2023'!$P$3:$P$500000)</f>
        <v>769000</v>
      </c>
      <c r="L20" s="24" t="n">
        <f aca="false">SUMIF('[1]Execução orçam até dezembr 2023'!$C$3:$C$500000,'Relatório do 3o Quadrimestre'!A20,'[1]Execução orçam até dezembr 2023'!$Q$3:$Q$500000)</f>
        <v>895723.61</v>
      </c>
      <c r="M20" s="25" t="n">
        <f aca="false">L20/I20</f>
        <v>0.536682810065908</v>
      </c>
      <c r="N20" s="26" t="n">
        <f aca="false">H20-B20</f>
        <v>4131880</v>
      </c>
      <c r="O20" s="27" t="n">
        <f aca="false">(H20-B20)/B20</f>
        <v>4.73231629100238</v>
      </c>
      <c r="P20" s="28" t="n">
        <f aca="false">I20-C20</f>
        <v>1618315.436751</v>
      </c>
      <c r="Q20" s="29" t="n">
        <f aca="false">(I20-C20)/C20</f>
        <v>31.9291581699272</v>
      </c>
      <c r="R20" s="19"/>
    </row>
    <row r="21" customFormat="false" ht="15" hidden="false" customHeight="false" outlineLevel="0" collapsed="false">
      <c r="A21" s="20" t="s">
        <v>28</v>
      </c>
      <c r="B21" s="21" t="n">
        <v>5840233.4684</v>
      </c>
      <c r="C21" s="22" t="n">
        <v>24878557.66076</v>
      </c>
      <c r="D21" s="22" t="n">
        <v>19038324.19236</v>
      </c>
      <c r="E21" s="22" t="n">
        <v>11593144.088284</v>
      </c>
      <c r="F21" s="22" t="n">
        <v>13210489.149833</v>
      </c>
      <c r="G21" s="23" t="n">
        <f aca="false">F21/C21</f>
        <v>0.530998996403614</v>
      </c>
      <c r="H21" s="24" t="n">
        <f aca="false">SUMIF('[1]Execução orçam até dezembr 2023'!$C$3:$C$500000,'Relatório do 3o Quadrimestre'!A21,'[1]Execução orçam até dezembr 2023'!$M$3:$M$500000)</f>
        <v>31410463</v>
      </c>
      <c r="I21" s="24" t="n">
        <f aca="false">SUMIF('[1]Execução orçam até dezembr 2023'!$C$3:$C$500000,'Relatório do 3o Quadrimestre'!A21,'[1]Execução orçam até dezembr 2023'!$N$3:$N$500000)</f>
        <v>31684489.14</v>
      </c>
      <c r="J21" s="24" t="n">
        <f aca="false">SUMIF('[1]Execução orçam até dezembr 2023'!$C$3:$C$500000,'Relatório do 3o Quadrimestre'!A21,'[1]Execução orçam até dezembr 2023'!$O$3:$O$500000)</f>
        <v>274026.140000001</v>
      </c>
      <c r="K21" s="24" t="n">
        <f aca="false">SUMIF('[1]Execução orçam até dezembr 2023'!$C$3:$C$500000,'Relatório do 3o Quadrimestre'!A21,'[1]Execução orçam até dezembr 2023'!$P$3:$P$500000)</f>
        <v>4813628.21</v>
      </c>
      <c r="L21" s="24" t="n">
        <f aca="false">SUMIF('[1]Execução orçam até dezembr 2023'!$C$3:$C$500000,'Relatório do 3o Quadrimestre'!A21,'[1]Execução orçam até dezembr 2023'!$Q$3:$Q$500000)</f>
        <v>6441003.97</v>
      </c>
      <c r="M21" s="25" t="n">
        <f aca="false">L21/I21</f>
        <v>0.203285713130485</v>
      </c>
      <c r="N21" s="26" t="n">
        <f aca="false">H21-B21</f>
        <v>25570229.5316</v>
      </c>
      <c r="O21" s="27" t="n">
        <f aca="false">(H21-B21)/B21</f>
        <v>4.37828892799473</v>
      </c>
      <c r="P21" s="28" t="n">
        <f aca="false">I21-C21</f>
        <v>6805931.47924</v>
      </c>
      <c r="Q21" s="29" t="n">
        <f aca="false">(I21-C21)/C21</f>
        <v>0.273566159744652</v>
      </c>
      <c r="R21" s="19"/>
    </row>
    <row r="22" customFormat="false" ht="15" hidden="false" customHeight="false" outlineLevel="0" collapsed="false">
      <c r="A22" s="20" t="s">
        <v>29</v>
      </c>
      <c r="B22" s="21" t="n">
        <v>12521.4503</v>
      </c>
      <c r="C22" s="22" t="n">
        <v>11905.334991</v>
      </c>
      <c r="D22" s="22" t="n">
        <v>-616.115309000001</v>
      </c>
      <c r="E22" s="22" t="n">
        <v>10702.4503</v>
      </c>
      <c r="F22" s="22" t="n">
        <v>1202.884691</v>
      </c>
      <c r="G22" s="23" t="n">
        <f aca="false">F22/C22</f>
        <v>0.101037450177533</v>
      </c>
      <c r="H22" s="24" t="n">
        <f aca="false">SUMIF('[1]Execução orçam até dezembr 2023'!$C$3:$C$500000,'Relatório do 3o Quadrimestre'!A22,'[1]Execução orçam até dezembr 2023'!$M$3:$M$500000)</f>
        <v>175000</v>
      </c>
      <c r="I22" s="24" t="n">
        <f aca="false">SUMIF('[1]Execução orçam até dezembr 2023'!$C$3:$C$500000,'Relatório do 3o Quadrimestre'!A22,'[1]Execução orçam até dezembr 2023'!$N$3:$N$500000)</f>
        <v>148085</v>
      </c>
      <c r="J22" s="24" t="n">
        <f aca="false">SUMIF('[1]Execução orçam até dezembr 2023'!$C$3:$C$500000,'Relatório do 3o Quadrimestre'!A22,'[1]Execução orçam até dezembr 2023'!$O$3:$O$500000)</f>
        <v>-26915</v>
      </c>
      <c r="K22" s="24" t="n">
        <f aca="false">SUMIF('[1]Execução orçam até dezembr 2023'!$C$3:$C$500000,'Relatório do 3o Quadrimestre'!A22,'[1]Execução orçam até dezembr 2023'!$P$3:$P$500000)</f>
        <v>35724.6</v>
      </c>
      <c r="L22" s="24" t="n">
        <f aca="false">SUMIF('[1]Execução orçam até dezembr 2023'!$C$3:$C$500000,'Relatório do 3o Quadrimestre'!A22,'[1]Execução orçam até dezembr 2023'!$Q$3:$Q$500000)</f>
        <v>112360.4</v>
      </c>
      <c r="M22" s="25" t="n">
        <f aca="false">L22/I22</f>
        <v>0.758756119796063</v>
      </c>
      <c r="N22" s="26" t="n">
        <f aca="false">H22-B22</f>
        <v>162478.5497</v>
      </c>
      <c r="O22" s="27" t="n">
        <f aca="false">(H22-B22)/B22</f>
        <v>12.976016819713</v>
      </c>
      <c r="P22" s="28" t="n">
        <f aca="false">I22-C22</f>
        <v>136179.665009</v>
      </c>
      <c r="Q22" s="29" t="n">
        <f aca="false">(I22-C22)/C22</f>
        <v>11.4385412180293</v>
      </c>
      <c r="R22" s="19"/>
    </row>
    <row r="23" customFormat="false" ht="15" hidden="false" customHeight="false" outlineLevel="0" collapsed="false">
      <c r="A23" s="20" t="s">
        <v>30</v>
      </c>
      <c r="B23" s="21" t="n">
        <v>9718007.5</v>
      </c>
      <c r="C23" s="22" t="n">
        <v>9718007.5</v>
      </c>
      <c r="D23" s="22" t="n">
        <v>0</v>
      </c>
      <c r="E23" s="22" t="n">
        <v>127330</v>
      </c>
      <c r="F23" s="22" t="n">
        <v>1937345.775281</v>
      </c>
      <c r="G23" s="23" t="n">
        <f aca="false">F23/C23</f>
        <v>0.199356274964904</v>
      </c>
      <c r="H23" s="24" t="n">
        <f aca="false">SUMIF('[1]Execução orçam até dezembr 2023'!$C$3:$C$500000,'Relatório do 3o Quadrimestre'!A23,'[1]Execução orçam até dezembr 2023'!$M$3:$M$500000)</f>
        <v>114810097</v>
      </c>
      <c r="I23" s="24" t="n">
        <f aca="false">SUMIF('[1]Execução orçam até dezembr 2023'!$C$3:$C$500000,'Relatório do 3o Quadrimestre'!A23,'[1]Execução orçam até dezembr 2023'!$N$3:$N$500000)</f>
        <v>91511383.1</v>
      </c>
      <c r="J23" s="24" t="n">
        <f aca="false">SUMIF('[1]Execução orçam até dezembr 2023'!$C$3:$C$500000,'Relatório do 3o Quadrimestre'!A23,'[1]Execução orçam até dezembr 2023'!$O$3:$O$500000)</f>
        <v>-23298713.9</v>
      </c>
      <c r="K23" s="24" t="n">
        <f aca="false">SUMIF('[1]Execução orçam até dezembr 2023'!$C$3:$C$500000,'Relatório do 3o Quadrimestre'!A23,'[1]Execução orçam até dezembr 2023'!$P$3:$P$500000)</f>
        <v>22097526.74</v>
      </c>
      <c r="L23" s="24" t="n">
        <f aca="false">SUMIF('[1]Execução orçam até dezembr 2023'!$C$3:$C$500000,'Relatório do 3o Quadrimestre'!A23,'[1]Execução orçam até dezembr 2023'!$Q$3:$Q$500000)</f>
        <v>25591504.34</v>
      </c>
      <c r="M23" s="25" t="n">
        <f aca="false">L23/I23</f>
        <v>0.279653781563269</v>
      </c>
      <c r="N23" s="26" t="n">
        <f aca="false">H23-B23</f>
        <v>105092089.5</v>
      </c>
      <c r="O23" s="27" t="n">
        <f aca="false">(H23-B23)/B23</f>
        <v>10.8141601557727</v>
      </c>
      <c r="P23" s="28" t="n">
        <f aca="false">I23-C23</f>
        <v>81793375.6</v>
      </c>
      <c r="Q23" s="29" t="n">
        <f aca="false">(I23-C23)/C23</f>
        <v>8.41668167059966</v>
      </c>
      <c r="R23" s="19"/>
    </row>
    <row r="24" customFormat="false" ht="15" hidden="false" customHeight="false" outlineLevel="0" collapsed="false">
      <c r="A24" s="20" t="s">
        <v>31</v>
      </c>
      <c r="B24" s="21" t="n">
        <v>3236586.5361</v>
      </c>
      <c r="C24" s="22" t="n">
        <v>3108368.26383</v>
      </c>
      <c r="D24" s="22" t="n">
        <v>-128218.27227</v>
      </c>
      <c r="E24" s="22" t="n">
        <v>409071.000969</v>
      </c>
      <c r="F24" s="22" t="n">
        <v>2450000.195095</v>
      </c>
      <c r="G24" s="23" t="n">
        <f aca="false">F24/C24</f>
        <v>0.78819495862315</v>
      </c>
      <c r="H24" s="24" t="n">
        <f aca="false">SUMIF('[1]Execução orçam até dezembr 2023'!$C$3:$C$500000,'Relatório do 3o Quadrimestre'!A24,'[1]Execução orçam até dezembr 2023'!$M$3:$M$500000)</f>
        <v>0</v>
      </c>
      <c r="I24" s="24" t="n">
        <f aca="false">SUMIF('[1]Execução orçam até dezembr 2023'!$C$3:$C$500000,'Relatório do 3o Quadrimestre'!A24,'[1]Execução orçam até dezembr 2023'!$N$3:$N$500000)</f>
        <v>0</v>
      </c>
      <c r="J24" s="24" t="n">
        <f aca="false">SUMIF('[1]Execução orçam até dezembr 2023'!$C$3:$C$500000,'Relatório do 3o Quadrimestre'!A24,'[1]Execução orçam até dezembr 2023'!$O$3:$O$500000)</f>
        <v>0</v>
      </c>
      <c r="K24" s="24" t="n">
        <f aca="false">SUMIF('[1]Execução orçam até dezembr 2023'!$C$3:$C$500000,'Relatório do 3o Quadrimestre'!A24,'[1]Execução orçam até dezembr 2023'!$P$3:$P$500000)</f>
        <v>0</v>
      </c>
      <c r="L24" s="24" t="n">
        <f aca="false">SUMIF('[1]Execução orçam até dezembr 2023'!$C$3:$C$500000,'Relatório do 3o Quadrimestre'!A24,'[1]Execução orçam até dezembr 2023'!$Q$3:$Q$500000)</f>
        <v>0</v>
      </c>
      <c r="M24" s="25" t="s">
        <v>22</v>
      </c>
      <c r="N24" s="26" t="n">
        <f aca="false">H24-B24</f>
        <v>-3236586.5361</v>
      </c>
      <c r="O24" s="27" t="n">
        <f aca="false">(H24-B24)/B24</f>
        <v>-1</v>
      </c>
      <c r="P24" s="28" t="n">
        <f aca="false">I24-C24</f>
        <v>-3108368.26383</v>
      </c>
      <c r="Q24" s="29" t="n">
        <f aca="false">(I24-C24)/C24</f>
        <v>-1</v>
      </c>
      <c r="R24" s="30" t="s">
        <v>32</v>
      </c>
    </row>
    <row r="25" customFormat="false" ht="15" hidden="false" customHeight="false" outlineLevel="0" collapsed="false">
      <c r="A25" s="20" t="s">
        <v>33</v>
      </c>
      <c r="B25" s="21" t="n">
        <v>2364700</v>
      </c>
      <c r="C25" s="22" t="n">
        <v>2364700</v>
      </c>
      <c r="D25" s="22" t="n">
        <v>0</v>
      </c>
      <c r="E25" s="22" t="n">
        <v>2364700</v>
      </c>
      <c r="F25" s="22" t="n">
        <v>0</v>
      </c>
      <c r="G25" s="23"/>
      <c r="H25" s="24" t="n">
        <f aca="false">SUMIF('[1]Execução orçam até dezembr 2023'!$C$3:$C$500000,'Relatório do 3o Quadrimestre'!A25,'[1]Execução orçam até dezembr 2023'!$M$3:$M$500000)</f>
        <v>5007500</v>
      </c>
      <c r="I25" s="24" t="n">
        <f aca="false">SUMIF('[1]Execução orçam até dezembr 2023'!$C$3:$C$500000,'Relatório do 3o Quadrimestre'!A25,'[1]Execução orçam até dezembr 2023'!$N$3:$N$500000)</f>
        <v>3261238.63</v>
      </c>
      <c r="J25" s="24" t="n">
        <f aca="false">SUMIF('[1]Execução orçam até dezembr 2023'!$C$3:$C$500000,'Relatório do 3o Quadrimestre'!A25,'[1]Execução orçam até dezembr 2023'!$O$3:$O$500000)</f>
        <v>-1746261.37</v>
      </c>
      <c r="K25" s="24" t="n">
        <f aca="false">SUMIF('[1]Execução orçam até dezembr 2023'!$C$3:$C$500000,'Relatório do 3o Quadrimestre'!A25,'[1]Execução orçam até dezembr 2023'!$P$3:$P$500000)</f>
        <v>388967.88</v>
      </c>
      <c r="L25" s="24" t="n">
        <f aca="false">SUMIF('[1]Execução orçam até dezembr 2023'!$C$3:$C$500000,'Relatório do 3o Quadrimestre'!A25,'[1]Execução orçam até dezembr 2023'!$Q$3:$Q$500000)</f>
        <v>716212.97</v>
      </c>
      <c r="M25" s="25" t="n">
        <f aca="false">L25/I25</f>
        <v>0.219613788274058</v>
      </c>
      <c r="N25" s="26" t="n">
        <f aca="false">H25-B25</f>
        <v>2642800</v>
      </c>
      <c r="O25" s="27" t="n">
        <f aca="false">(H25-B25)/B25</f>
        <v>1.11760477016112</v>
      </c>
      <c r="P25" s="28" t="n">
        <f aca="false">I25-C25</f>
        <v>896538.63</v>
      </c>
      <c r="Q25" s="29" t="n">
        <f aca="false">(I25-C25)/C25</f>
        <v>0.379134194612424</v>
      </c>
      <c r="R25" s="19"/>
    </row>
    <row r="26" customFormat="false" ht="15" hidden="false" customHeight="false" outlineLevel="0" collapsed="false">
      <c r="A26" s="20" t="s">
        <v>34</v>
      </c>
      <c r="B26" s="21" t="n">
        <v>15635291.6256</v>
      </c>
      <c r="C26" s="22" t="n">
        <v>21707945.674399</v>
      </c>
      <c r="D26" s="22" t="n">
        <v>6072654.048799</v>
      </c>
      <c r="E26" s="22" t="n">
        <v>3421200.77514</v>
      </c>
      <c r="F26" s="22" t="n">
        <v>3610269.47233</v>
      </c>
      <c r="G26" s="23" t="n">
        <f aca="false">F26/C26</f>
        <v>0.166310968641668</v>
      </c>
      <c r="H26" s="24" t="n">
        <f aca="false">SUMIF('[1]Execução orçam até dezembr 2023'!$C$3:$C$500000,'Relatório do 3o Quadrimestre'!A26,'[1]Execução orçam até dezembr 2023'!$M$3:$M$500000)</f>
        <v>45330675</v>
      </c>
      <c r="I26" s="24" t="n">
        <f aca="false">SUMIF('[1]Execução orçam até dezembr 2023'!$C$3:$C$500000,'Relatório do 3o Quadrimestre'!A26,'[1]Execução orçam até dezembr 2023'!$N$3:$N$500000)</f>
        <v>71440040.98</v>
      </c>
      <c r="J26" s="24" t="n">
        <f aca="false">SUMIF('[1]Execução orçam até dezembr 2023'!$C$3:$C$500000,'Relatório do 3o Quadrimestre'!A26,'[1]Execução orçam até dezembr 2023'!$O$3:$O$500000)</f>
        <v>26109365.98</v>
      </c>
      <c r="K26" s="24" t="n">
        <f aca="false">SUMIF('[1]Execução orçam até dezembr 2023'!$C$3:$C$500000,'Relatório do 3o Quadrimestre'!A26,'[1]Execução orçam até dezembr 2023'!$P$3:$P$500000)</f>
        <v>4559859.79</v>
      </c>
      <c r="L26" s="24" t="n">
        <f aca="false">SUMIF('[1]Execução orçam até dezembr 2023'!$C$3:$C$500000,'Relatório do 3o Quadrimestre'!A26,'[1]Execução orçam até dezembr 2023'!$Q$3:$Q$500000)</f>
        <v>10695553.03</v>
      </c>
      <c r="M26" s="25" t="n">
        <f aca="false">L26/I26</f>
        <v>0.149713702333881</v>
      </c>
      <c r="N26" s="26" t="n">
        <f aca="false">H26-B26</f>
        <v>29695383.3744</v>
      </c>
      <c r="O26" s="27" t="n">
        <f aca="false">(H26-B26)/B26</f>
        <v>1.89925356593791</v>
      </c>
      <c r="P26" s="28" t="n">
        <f aca="false">I26-C26</f>
        <v>49732095.305601</v>
      </c>
      <c r="Q26" s="29" t="n">
        <f aca="false">(I26-C26)/C26</f>
        <v>2.29096276780589</v>
      </c>
      <c r="R26" s="19"/>
    </row>
    <row r="27" customFormat="false" ht="15" hidden="false" customHeight="false" outlineLevel="0" collapsed="false">
      <c r="A27" s="20" t="s">
        <v>35</v>
      </c>
      <c r="B27" s="21" t="n">
        <v>346853.6503</v>
      </c>
      <c r="C27" s="22" t="n">
        <v>346853.6503</v>
      </c>
      <c r="D27" s="22" t="n">
        <v>0</v>
      </c>
      <c r="E27" s="22" t="n">
        <v>345944.1503</v>
      </c>
      <c r="F27" s="22" t="n">
        <v>0</v>
      </c>
      <c r="G27" s="23"/>
      <c r="H27" s="24" t="n">
        <f aca="false">SUMIF('[1]Execução orçam até dezembr 2023'!$C$3:$C$500000,'Relatório do 3o Quadrimestre'!A27,'[1]Execução orçam até dezembr 2023'!$M$3:$M$500000)</f>
        <v>0</v>
      </c>
      <c r="I27" s="24" t="n">
        <f aca="false">SUMIF('[1]Execução orçam até dezembr 2023'!$C$3:$C$500000,'Relatório do 3o Quadrimestre'!A27,'[1]Execução orçam até dezembr 2023'!$N$3:$N$500000)</f>
        <v>0</v>
      </c>
      <c r="J27" s="24" t="n">
        <f aca="false">SUMIF('[1]Execução orçam até dezembr 2023'!$C$3:$C$500000,'Relatório do 3o Quadrimestre'!A27,'[1]Execução orçam até dezembr 2023'!$O$3:$O$500000)</f>
        <v>0</v>
      </c>
      <c r="K27" s="24" t="n">
        <f aca="false">SUMIF('[1]Execução orçam até dezembr 2023'!$C$3:$C$500000,'Relatório do 3o Quadrimestre'!A27,'[1]Execução orçam até dezembr 2023'!$P$3:$P$500000)</f>
        <v>0</v>
      </c>
      <c r="L27" s="24" t="n">
        <f aca="false">SUMIF('[1]Execução orçam até dezembr 2023'!$C$3:$C$500000,'Relatório do 3o Quadrimestre'!A27,'[1]Execução orçam até dezembr 2023'!$Q$3:$Q$500000)</f>
        <v>0</v>
      </c>
      <c r="M27" s="25" t="s">
        <v>22</v>
      </c>
      <c r="N27" s="26" t="n">
        <f aca="false">H27-B27</f>
        <v>-346853.6503</v>
      </c>
      <c r="O27" s="27" t="n">
        <f aca="false">(H27-B27)/B27</f>
        <v>-1</v>
      </c>
      <c r="P27" s="28" t="n">
        <f aca="false">I27-C27</f>
        <v>-346853.6503</v>
      </c>
      <c r="Q27" s="29" t="n">
        <f aca="false">(I27-C27)/C27</f>
        <v>-1</v>
      </c>
      <c r="R27" s="30" t="s">
        <v>32</v>
      </c>
    </row>
    <row r="28" customFormat="false" ht="15" hidden="false" customHeight="false" outlineLevel="0" collapsed="false">
      <c r="A28" s="20" t="s">
        <v>36</v>
      </c>
      <c r="B28" s="21" t="n">
        <v>202697737.3176</v>
      </c>
      <c r="C28" s="22" t="n">
        <v>155290715.782604</v>
      </c>
      <c r="D28" s="22" t="n">
        <v>-47407021.534996</v>
      </c>
      <c r="E28" s="22" t="n">
        <v>14154905.882568</v>
      </c>
      <c r="F28" s="22" t="n">
        <v>116966951.88956</v>
      </c>
      <c r="G28" s="23" t="n">
        <f aca="false">F28/C28</f>
        <v>0.753212780945034</v>
      </c>
      <c r="H28" s="24" t="n">
        <f aca="false">SUMIF('[1]Execução orçam até dezembr 2023'!$C$3:$C$500000,'Relatório do 3o Quadrimestre'!A28,'[1]Execução orçam até dezembr 2023'!$M$3:$M$500000)</f>
        <v>571121463</v>
      </c>
      <c r="I28" s="24" t="n">
        <f aca="false">SUMIF('[1]Execução orçam até dezembr 2023'!$C$3:$C$500000,'Relatório do 3o Quadrimestre'!A28,'[1]Execução orçam até dezembr 2023'!$N$3:$N$500000)</f>
        <v>550543810.42</v>
      </c>
      <c r="J28" s="24" t="n">
        <f aca="false">SUMIF('[1]Execução orçam até dezembr 2023'!$C$3:$C$500000,'Relatório do 3o Quadrimestre'!A28,'[1]Execução orçam até dezembr 2023'!$O$3:$O$500000)</f>
        <v>-20577652.58</v>
      </c>
      <c r="K28" s="24" t="n">
        <f aca="false">SUMIF('[1]Execução orçam até dezembr 2023'!$C$3:$C$500000,'Relatório do 3o Quadrimestre'!A28,'[1]Execução orçam até dezembr 2023'!$P$3:$P$500000)</f>
        <v>124026428.78</v>
      </c>
      <c r="L28" s="24" t="n">
        <f aca="false">SUMIF('[1]Execução orçam até dezembr 2023'!$C$3:$C$500000,'Relatório do 3o Quadrimestre'!A28,'[1]Execução orçam até dezembr 2023'!$Q$3:$Q$500000)</f>
        <v>402047602.96</v>
      </c>
      <c r="M28" s="25" t="n">
        <f aca="false">L28/I28</f>
        <v>0.730273586498566</v>
      </c>
      <c r="N28" s="26" t="n">
        <f aca="false">H28-B28</f>
        <v>368423725.6824</v>
      </c>
      <c r="O28" s="27" t="n">
        <f aca="false">(H28-B28)/B28</f>
        <v>1.81760157048586</v>
      </c>
      <c r="P28" s="28" t="n">
        <f aca="false">I28-C28</f>
        <v>395253094.637396</v>
      </c>
      <c r="Q28" s="29" t="n">
        <f aca="false">(I28-C28)/C28</f>
        <v>2.54524613815756</v>
      </c>
      <c r="R28" s="19"/>
    </row>
    <row r="29" customFormat="false" ht="15" hidden="false" customHeight="false" outlineLevel="0" collapsed="false">
      <c r="A29" s="20" t="s">
        <v>37</v>
      </c>
      <c r="B29" s="21"/>
      <c r="C29" s="22"/>
      <c r="D29" s="22"/>
      <c r="E29" s="22"/>
      <c r="F29" s="22"/>
      <c r="G29" s="23"/>
      <c r="H29" s="24" t="n">
        <f aca="false">SUMIF('[1]Execução orçam até dezembr 2023'!$C$3:$C$500000,'Relatório do 3o Quadrimestre'!A29,'[1]Execução orçam até dezembr 2023'!$M$3:$M$500000)</f>
        <v>23986896</v>
      </c>
      <c r="I29" s="24" t="n">
        <f aca="false">SUMIF('[1]Execução orçam até dezembr 2023'!$C$3:$C$500000,'Relatório do 3o Quadrimestre'!A29,'[1]Execução orçam até dezembr 2023'!$N$3:$N$500000)</f>
        <v>47358284.08</v>
      </c>
      <c r="J29" s="24" t="n">
        <f aca="false">SUMIF('[1]Execução orçam até dezembr 2023'!$C$3:$C$500000,'Relatório do 3o Quadrimestre'!A29,'[1]Execução orçam até dezembr 2023'!$O$3:$O$500000)</f>
        <v>23371388.08</v>
      </c>
      <c r="K29" s="24" t="n">
        <f aca="false">SUMIF('[1]Execução orçam até dezembr 2023'!$C$3:$C$500000,'Relatório do 3o Quadrimestre'!A29,'[1]Execução orçam até dezembr 2023'!$P$3:$P$500000)</f>
        <v>1870356.65</v>
      </c>
      <c r="L29" s="24" t="n">
        <f aca="false">SUMIF('[1]Execução orçam até dezembr 2023'!$C$3:$C$500000,'Relatório do 3o Quadrimestre'!A29,'[1]Execução orçam até dezembr 2023'!$Q$3:$Q$500000)</f>
        <v>12210975.91</v>
      </c>
      <c r="M29" s="25" t="n">
        <f aca="false">L29/I29</f>
        <v>0.257842448205526</v>
      </c>
      <c r="N29" s="26" t="n">
        <f aca="false">H29-B29</f>
        <v>23986896</v>
      </c>
      <c r="O29" s="27" t="s">
        <v>22</v>
      </c>
      <c r="P29" s="28" t="n">
        <f aca="false">I29-C29</f>
        <v>47358284.08</v>
      </c>
      <c r="Q29" s="29" t="s">
        <v>22</v>
      </c>
      <c r="R29" s="31" t="s">
        <v>38</v>
      </c>
    </row>
    <row r="30" customFormat="false" ht="15" hidden="false" customHeight="false" outlineLevel="0" collapsed="false">
      <c r="A30" s="20" t="s">
        <v>39</v>
      </c>
      <c r="B30" s="21" t="n">
        <v>10333085.979</v>
      </c>
      <c r="C30" s="22" t="n">
        <v>13893890.483925</v>
      </c>
      <c r="D30" s="22" t="n">
        <v>3560804.504925</v>
      </c>
      <c r="E30" s="22" t="n">
        <v>2999926.9963</v>
      </c>
      <c r="F30" s="22" t="n">
        <v>5905003.8747</v>
      </c>
      <c r="G30" s="23" t="n">
        <f aca="false">F30/C30</f>
        <v>0.425007227567541</v>
      </c>
      <c r="H30" s="24" t="n">
        <f aca="false">SUMIF('[1]Execução orçam até dezembr 2023'!$C$3:$C$500000,'Relatório do 3o Quadrimestre'!A30,'[1]Execução orçam até dezembr 2023'!$M$3:$M$500000)</f>
        <v>0</v>
      </c>
      <c r="I30" s="24" t="n">
        <f aca="false">SUMIF('[1]Execução orçam até dezembr 2023'!$C$3:$C$500000,'Relatório do 3o Quadrimestre'!A30,'[1]Execução orçam até dezembr 2023'!$N$3:$N$500000)</f>
        <v>0</v>
      </c>
      <c r="J30" s="24" t="n">
        <f aca="false">SUMIF('[1]Execução orçam até dezembr 2023'!$C$3:$C$500000,'Relatório do 3o Quadrimestre'!A30,'[1]Execução orçam até dezembr 2023'!$O$3:$O$500000)</f>
        <v>0</v>
      </c>
      <c r="K30" s="24" t="n">
        <f aca="false">SUMIF('[1]Execução orçam até dezembr 2023'!$C$3:$C$500000,'Relatório do 3o Quadrimestre'!A30,'[1]Execução orçam até dezembr 2023'!$P$3:$P$500000)</f>
        <v>0</v>
      </c>
      <c r="L30" s="24" t="n">
        <f aca="false">SUMIF('[1]Execução orçam até dezembr 2023'!$C$3:$C$500000,'Relatório do 3o Quadrimestre'!A30,'[1]Execução orçam até dezembr 2023'!$Q$3:$Q$500000)</f>
        <v>0</v>
      </c>
      <c r="M30" s="25" t="s">
        <v>22</v>
      </c>
      <c r="N30" s="26" t="n">
        <f aca="false">H30-B30</f>
        <v>-10333085.979</v>
      </c>
      <c r="O30" s="27" t="n">
        <f aca="false">(H30-B30)/B30</f>
        <v>-1</v>
      </c>
      <c r="P30" s="28" t="n">
        <f aca="false">I30-C30</f>
        <v>-13893890.483925</v>
      </c>
      <c r="Q30" s="29" t="n">
        <f aca="false">(I30-C30)/C30</f>
        <v>-1</v>
      </c>
      <c r="R30" s="30" t="s">
        <v>32</v>
      </c>
    </row>
    <row r="31" customFormat="false" ht="15" hidden="false" customHeight="false" outlineLevel="0" collapsed="false">
      <c r="A31" s="20" t="s">
        <v>40</v>
      </c>
      <c r="B31" s="21" t="n">
        <v>24719227.9077</v>
      </c>
      <c r="C31" s="22" t="n">
        <v>51461029.3977</v>
      </c>
      <c r="D31" s="22" t="n">
        <v>26741801.49</v>
      </c>
      <c r="E31" s="22" t="n">
        <v>5850588.860341</v>
      </c>
      <c r="F31" s="22" t="n">
        <v>32667046.177338</v>
      </c>
      <c r="G31" s="23" t="n">
        <f aca="false">F31/C31</f>
        <v>0.634791930120193</v>
      </c>
      <c r="H31" s="24" t="n">
        <f aca="false">SUMIF('[1]Execução orçam até dezembr 2023'!$C$3:$C$500000,'Relatório do 3o Quadrimestre'!A31,'[1]Execução orçam até dezembr 2023'!$M$3:$M$500000)</f>
        <v>0</v>
      </c>
      <c r="I31" s="24" t="n">
        <f aca="false">SUMIF('[1]Execução orçam até dezembr 2023'!$C$3:$C$500000,'Relatório do 3o Quadrimestre'!A31,'[1]Execução orçam até dezembr 2023'!$N$3:$N$500000)</f>
        <v>0</v>
      </c>
      <c r="J31" s="24" t="n">
        <f aca="false">SUMIF('[1]Execução orçam até dezembr 2023'!$C$3:$C$500000,'Relatório do 3o Quadrimestre'!A31,'[1]Execução orçam até dezembr 2023'!$O$3:$O$500000)</f>
        <v>0</v>
      </c>
      <c r="K31" s="24" t="n">
        <f aca="false">SUMIF('[1]Execução orçam até dezembr 2023'!$C$3:$C$500000,'Relatório do 3o Quadrimestre'!A31,'[1]Execução orçam até dezembr 2023'!$P$3:$P$500000)</f>
        <v>0</v>
      </c>
      <c r="L31" s="24" t="n">
        <f aca="false">SUMIF('[1]Execução orçam até dezembr 2023'!$C$3:$C$500000,'Relatório do 3o Quadrimestre'!A31,'[1]Execução orçam até dezembr 2023'!$Q$3:$Q$500000)</f>
        <v>0</v>
      </c>
      <c r="M31" s="25" t="s">
        <v>22</v>
      </c>
      <c r="N31" s="26" t="n">
        <f aca="false">H31-B31</f>
        <v>-24719227.9077</v>
      </c>
      <c r="O31" s="27" t="n">
        <f aca="false">(H31-B31)/B31</f>
        <v>-1</v>
      </c>
      <c r="P31" s="28" t="n">
        <f aca="false">I31-C31</f>
        <v>-51461029.3977</v>
      </c>
      <c r="Q31" s="29" t="n">
        <f aca="false">(I31-C31)/C31</f>
        <v>-1</v>
      </c>
      <c r="R31" s="30" t="s">
        <v>32</v>
      </c>
    </row>
    <row r="32" customFormat="false" ht="15" hidden="false" customHeight="false" outlineLevel="0" collapsed="false">
      <c r="A32" s="20" t="s">
        <v>41</v>
      </c>
      <c r="B32" s="21"/>
      <c r="C32" s="22"/>
      <c r="D32" s="22"/>
      <c r="E32" s="22"/>
      <c r="F32" s="22"/>
      <c r="G32" s="23"/>
      <c r="H32" s="24" t="n">
        <f aca="false">SUMIF('[1]Execução orçam até dezembr 2023'!$C$3:$C$500000,'Relatório do 3o Quadrimestre'!A32,'[1]Execução orçam até dezembr 2023'!$M$3:$M$500000)</f>
        <v>0</v>
      </c>
      <c r="I32" s="24" t="n">
        <f aca="false">SUMIF('[1]Execução orçam até dezembr 2023'!$C$3:$C$500000,'Relatório do 3o Quadrimestre'!A32,'[1]Execução orçam até dezembr 2023'!$N$3:$N$500000)</f>
        <v>235305337.36</v>
      </c>
      <c r="J32" s="24" t="n">
        <f aca="false">SUMIF('[1]Execução orçam até dezembr 2023'!$C$3:$C$500000,'Relatório do 3o Quadrimestre'!A32,'[1]Execução orçam até dezembr 2023'!$O$3:$O$500000)</f>
        <v>235305337.36</v>
      </c>
      <c r="K32" s="24" t="n">
        <f aca="false">SUMIF('[1]Execução orçam até dezembr 2023'!$C$3:$C$500000,'Relatório do 3o Quadrimestre'!A32,'[1]Execução orçam até dezembr 2023'!$P$3:$P$500000)</f>
        <v>70436715.4</v>
      </c>
      <c r="L32" s="24" t="n">
        <f aca="false">SUMIF('[1]Execução orçam até dezembr 2023'!$C$3:$C$500000,'Relatório do 3o Quadrimestre'!A32,'[1]Execução orçam até dezembr 2023'!$Q$3:$Q$500000)</f>
        <v>118231494.23</v>
      </c>
      <c r="M32" s="25" t="n">
        <f aca="false">L32/I32</f>
        <v>0.502459891290585</v>
      </c>
      <c r="N32" s="26" t="n">
        <f aca="false">H32-B32</f>
        <v>0</v>
      </c>
      <c r="O32" s="27" t="s">
        <v>22</v>
      </c>
      <c r="P32" s="28" t="n">
        <f aca="false">I32-C32</f>
        <v>235305337.36</v>
      </c>
      <c r="Q32" s="29" t="s">
        <v>22</v>
      </c>
      <c r="R32" s="31" t="s">
        <v>38</v>
      </c>
    </row>
    <row r="33" customFormat="false" ht="15" hidden="false" customHeight="false" outlineLevel="0" collapsed="false">
      <c r="A33" s="20" t="s">
        <v>42</v>
      </c>
      <c r="B33" s="21"/>
      <c r="C33" s="22"/>
      <c r="D33" s="22"/>
      <c r="E33" s="22"/>
      <c r="F33" s="22"/>
      <c r="G33" s="23"/>
      <c r="H33" s="24" t="n">
        <f aca="false">SUMIF('[1]Execução orçam até dezembr 2023'!$C$3:$C$500000,'Relatório do 3o Quadrimestre'!A33,'[1]Execução orçam até dezembr 2023'!$M$3:$M$500000)</f>
        <v>36468469</v>
      </c>
      <c r="I33" s="24" t="n">
        <f aca="false">SUMIF('[1]Execução orçam até dezembr 2023'!$C$3:$C$500000,'Relatório do 3o Quadrimestre'!A33,'[1]Execução orçam até dezembr 2023'!$N$3:$N$500000)</f>
        <v>42916611.06</v>
      </c>
      <c r="J33" s="24" t="n">
        <f aca="false">SUMIF('[1]Execução orçam até dezembr 2023'!$C$3:$C$500000,'Relatório do 3o Quadrimestre'!A33,'[1]Execução orçam até dezembr 2023'!$O$3:$O$500000)</f>
        <v>6448142.06</v>
      </c>
      <c r="K33" s="24" t="n">
        <f aca="false">SUMIF('[1]Execução orçam até dezembr 2023'!$C$3:$C$500000,'Relatório do 3o Quadrimestre'!A33,'[1]Execução orçam até dezembr 2023'!$P$3:$P$500000)</f>
        <v>11441357.71</v>
      </c>
      <c r="L33" s="24" t="n">
        <f aca="false">SUMIF('[1]Execução orçam até dezembr 2023'!$C$3:$C$500000,'Relatório do 3o Quadrimestre'!A33,'[1]Execução orçam até dezembr 2023'!$Q$3:$Q$500000)</f>
        <v>30251011.28</v>
      </c>
      <c r="M33" s="25" t="n">
        <f aca="false">L33/I33</f>
        <v>0.704878846041857</v>
      </c>
      <c r="N33" s="26" t="n">
        <f aca="false">H33-B33</f>
        <v>36468469</v>
      </c>
      <c r="O33" s="27" t="s">
        <v>22</v>
      </c>
      <c r="P33" s="28" t="n">
        <f aca="false">I33-C33</f>
        <v>42916611.06</v>
      </c>
      <c r="Q33" s="29" t="s">
        <v>22</v>
      </c>
      <c r="R33" s="31" t="s">
        <v>38</v>
      </c>
    </row>
    <row r="34" customFormat="false" ht="15" hidden="false" customHeight="false" outlineLevel="0" collapsed="false">
      <c r="A34" s="20" t="s">
        <v>43</v>
      </c>
      <c r="B34" s="21" t="n">
        <v>53239168.1223</v>
      </c>
      <c r="C34" s="22" t="n">
        <v>65280551.838598</v>
      </c>
      <c r="D34" s="22" t="n">
        <v>12041383.716298</v>
      </c>
      <c r="E34" s="22" t="n">
        <v>40216081.121866</v>
      </c>
      <c r="F34" s="22" t="n">
        <v>22752344.609797</v>
      </c>
      <c r="G34" s="23" t="n">
        <f aca="false">F34/C34</f>
        <v>0.348531744432105</v>
      </c>
      <c r="H34" s="24" t="n">
        <f aca="false">SUMIF('[1]Execução orçam até dezembr 2023'!$C$3:$C$500000,'Relatório do 3o Quadrimestre'!A34,'[1]Execução orçam até dezembr 2023'!$M$3:$M$500000)</f>
        <v>0</v>
      </c>
      <c r="I34" s="24" t="n">
        <f aca="false">SUMIF('[1]Execução orçam até dezembr 2023'!$C$3:$C$500000,'Relatório do 3o Quadrimestre'!A34,'[1]Execução orçam até dezembr 2023'!$N$3:$N$500000)</f>
        <v>0</v>
      </c>
      <c r="J34" s="24" t="n">
        <f aca="false">SUMIF('[1]Execução orçam até dezembr 2023'!$C$3:$C$500000,'Relatório do 3o Quadrimestre'!A34,'[1]Execução orçam até dezembr 2023'!$O$3:$O$500000)</f>
        <v>0</v>
      </c>
      <c r="K34" s="24" t="n">
        <f aca="false">SUMIF('[1]Execução orçam até dezembr 2023'!$C$3:$C$500000,'Relatório do 3o Quadrimestre'!A34,'[1]Execução orçam até dezembr 2023'!$P$3:$P$500000)</f>
        <v>0</v>
      </c>
      <c r="L34" s="24" t="n">
        <f aca="false">SUMIF('[1]Execução orçam até dezembr 2023'!$C$3:$C$500000,'Relatório do 3o Quadrimestre'!A34,'[1]Execução orçam até dezembr 2023'!$Q$3:$Q$500000)</f>
        <v>0</v>
      </c>
      <c r="M34" s="25" t="s">
        <v>22</v>
      </c>
      <c r="N34" s="26" t="n">
        <f aca="false">H34-B34</f>
        <v>-53239168.1223</v>
      </c>
      <c r="O34" s="27" t="n">
        <f aca="false">(H34-B34)/B34</f>
        <v>-1</v>
      </c>
      <c r="P34" s="28" t="n">
        <f aca="false">I34-C34</f>
        <v>-65280551.838598</v>
      </c>
      <c r="Q34" s="29" t="n">
        <f aca="false">(I34-C34)/C34</f>
        <v>-1</v>
      </c>
      <c r="R34" s="30" t="s">
        <v>32</v>
      </c>
    </row>
    <row r="35" customFormat="false" ht="15" hidden="false" customHeight="false" outlineLevel="0" collapsed="false">
      <c r="A35" s="20" t="s">
        <v>44</v>
      </c>
      <c r="B35" s="21"/>
      <c r="C35" s="22"/>
      <c r="D35" s="22"/>
      <c r="E35" s="22"/>
      <c r="F35" s="22"/>
      <c r="G35" s="23"/>
      <c r="H35" s="24" t="n">
        <f aca="false">SUMIF('[1]Execução orçam até dezembr 2023'!$C$3:$C$500000,'Relatório do 3o Quadrimestre'!A35,'[1]Execução orçam até dezembr 2023'!$M$3:$M$500000)</f>
        <v>15504609</v>
      </c>
      <c r="I35" s="24" t="n">
        <f aca="false">SUMIF('[1]Execução orçam até dezembr 2023'!$C$3:$C$500000,'Relatório do 3o Quadrimestre'!A35,'[1]Execução orçam até dezembr 2023'!$N$3:$N$500000)</f>
        <v>37523509</v>
      </c>
      <c r="J35" s="24" t="n">
        <f aca="false">SUMIF('[1]Execução orçam até dezembr 2023'!$C$3:$C$500000,'Relatório do 3o Quadrimestre'!A35,'[1]Execução orçam até dezembr 2023'!$O$3:$O$500000)</f>
        <v>22018900</v>
      </c>
      <c r="K35" s="24" t="n">
        <f aca="false">SUMIF('[1]Execução orçam até dezembr 2023'!$C$3:$C$500000,'Relatório do 3o Quadrimestre'!A35,'[1]Execução orçam até dezembr 2023'!$P$3:$P$500000)</f>
        <v>33296199.62</v>
      </c>
      <c r="L35" s="24" t="n">
        <f aca="false">SUMIF('[1]Execução orçam até dezembr 2023'!$C$3:$C$500000,'Relatório do 3o Quadrimestre'!A35,'[1]Execução orçam até dezembr 2023'!$Q$3:$Q$500000)</f>
        <v>0</v>
      </c>
      <c r="M35" s="25" t="n">
        <f aca="false">L35/I35</f>
        <v>0</v>
      </c>
      <c r="N35" s="26" t="n">
        <f aca="false">H35-B35</f>
        <v>15504609</v>
      </c>
      <c r="O35" s="27" t="s">
        <v>22</v>
      </c>
      <c r="P35" s="28" t="n">
        <f aca="false">I35-C35</f>
        <v>37523509</v>
      </c>
      <c r="Q35" s="29" t="s">
        <v>22</v>
      </c>
      <c r="R35" s="31" t="s">
        <v>38</v>
      </c>
    </row>
    <row r="36" customFormat="false" ht="15" hidden="false" customHeight="false" outlineLevel="0" collapsed="false">
      <c r="A36" s="20" t="s">
        <v>45</v>
      </c>
      <c r="B36" s="21" t="n">
        <v>509320</v>
      </c>
      <c r="C36" s="22" t="n">
        <v>509320</v>
      </c>
      <c r="D36" s="22" t="n">
        <v>0</v>
      </c>
      <c r="E36" s="22" t="n">
        <v>509320</v>
      </c>
      <c r="F36" s="22" t="n">
        <v>0</v>
      </c>
      <c r="G36" s="23"/>
      <c r="H36" s="24" t="n">
        <f aca="false">SUMIF('[1]Execução orçam até dezembr 2023'!$C$3:$C$500000,'Relatório do 3o Quadrimestre'!A36,'[1]Execução orçam até dezembr 2023'!$M$3:$M$500000)</f>
        <v>2205000</v>
      </c>
      <c r="I36" s="24" t="n">
        <f aca="false">SUMIF('[1]Execução orçam até dezembr 2023'!$C$3:$C$500000,'Relatório do 3o Quadrimestre'!A36,'[1]Execução orçam até dezembr 2023'!$N$3:$N$500000)</f>
        <v>2200769</v>
      </c>
      <c r="J36" s="24" t="n">
        <f aca="false">SUMIF('[1]Execução orçam até dezembr 2023'!$C$3:$C$500000,'Relatório do 3o Quadrimestre'!A36,'[1]Execução orçam até dezembr 2023'!$O$3:$O$500000)</f>
        <v>-4231</v>
      </c>
      <c r="K36" s="24" t="n">
        <f aca="false">SUMIF('[1]Execução orçam até dezembr 2023'!$C$3:$C$500000,'Relatório do 3o Quadrimestre'!A36,'[1]Execução orçam até dezembr 2023'!$P$3:$P$500000)</f>
        <v>2200769</v>
      </c>
      <c r="L36" s="24" t="n">
        <f aca="false">SUMIF('[1]Execução orçam até dezembr 2023'!$C$3:$C$500000,'Relatório do 3o Quadrimestre'!A36,'[1]Execução orçam até dezembr 2023'!$Q$3:$Q$500000)</f>
        <v>0</v>
      </c>
      <c r="M36" s="25" t="n">
        <f aca="false">L36/I36</f>
        <v>0</v>
      </c>
      <c r="N36" s="26" t="n">
        <f aca="false">H36-B36</f>
        <v>1695680</v>
      </c>
      <c r="O36" s="27" t="n">
        <f aca="false">(H36-B36)/B36</f>
        <v>3.32930181418362</v>
      </c>
      <c r="P36" s="28" t="n">
        <f aca="false">I36-C36</f>
        <v>1691449</v>
      </c>
      <c r="Q36" s="29" t="n">
        <f aca="false">(I36-C36)/C36</f>
        <v>3.32099465954606</v>
      </c>
      <c r="R36" s="19"/>
    </row>
    <row r="37" customFormat="false" ht="15" hidden="false" customHeight="false" outlineLevel="0" collapsed="false">
      <c r="A37" s="20" t="s">
        <v>46</v>
      </c>
      <c r="B37" s="21" t="n">
        <v>6117291.3611</v>
      </c>
      <c r="C37" s="22" t="n">
        <v>208666.917877</v>
      </c>
      <c r="D37" s="22" t="n">
        <v>-5908624.443223</v>
      </c>
      <c r="E37" s="22" t="n">
        <v>173714.5</v>
      </c>
      <c r="F37" s="22" t="n">
        <v>9575.066842</v>
      </c>
      <c r="G37" s="23" t="n">
        <f aca="false">F37/C37</f>
        <v>0.0458868465563098</v>
      </c>
      <c r="H37" s="24" t="n">
        <f aca="false">SUMIF('[1]Execução orçam até dezembr 2023'!$C$3:$C$500000,'Relatório do 3o Quadrimestre'!A37,'[1]Execução orçam até dezembr 2023'!$M$3:$M$500000)</f>
        <v>27002159</v>
      </c>
      <c r="I37" s="24" t="n">
        <f aca="false">SUMIF('[1]Execução orçam até dezembr 2023'!$C$3:$C$500000,'Relatório do 3o Quadrimestre'!A37,'[1]Execução orçam até dezembr 2023'!$N$3:$N$500000)</f>
        <v>36297603.79</v>
      </c>
      <c r="J37" s="24" t="n">
        <f aca="false">SUMIF('[1]Execução orçam até dezembr 2023'!$C$3:$C$500000,'Relatório do 3o Quadrimestre'!A37,'[1]Execução orçam até dezembr 2023'!$O$3:$O$500000)</f>
        <v>9295444.79000001</v>
      </c>
      <c r="K37" s="24" t="n">
        <f aca="false">SUMIF('[1]Execução orçam até dezembr 2023'!$C$3:$C$500000,'Relatório do 3o Quadrimestre'!A37,'[1]Execução orçam até dezembr 2023'!$P$3:$P$500000)</f>
        <v>36297380.79</v>
      </c>
      <c r="L37" s="24" t="n">
        <f aca="false">SUMIF('[1]Execução orçam até dezembr 2023'!$C$3:$C$500000,'Relatório do 3o Quadrimestre'!A37,'[1]Execução orçam até dezembr 2023'!$Q$3:$Q$500000)</f>
        <v>223</v>
      </c>
      <c r="M37" s="25" t="n">
        <f aca="false">L37/I37</f>
        <v>6.14365623940819E-006</v>
      </c>
      <c r="N37" s="26" t="n">
        <f aca="false">H37-B37</f>
        <v>20884867.6389</v>
      </c>
      <c r="O37" s="27" t="n">
        <f aca="false">(H37-B37)/B37</f>
        <v>3.41407109880483</v>
      </c>
      <c r="P37" s="28" t="n">
        <f aca="false">I37-C37</f>
        <v>36088936.872123</v>
      </c>
      <c r="Q37" s="29" t="n">
        <f aca="false">(I37-C37)/C37</f>
        <v>172.949968491871</v>
      </c>
      <c r="R37" s="19"/>
    </row>
    <row r="38" customFormat="false" ht="15.75" hidden="false" customHeight="true" outlineLevel="0" collapsed="false">
      <c r="A38" s="20" t="s">
        <v>47</v>
      </c>
      <c r="B38" s="21" t="n">
        <v>11118.2737</v>
      </c>
      <c r="C38" s="22" t="n">
        <v>49917.5437</v>
      </c>
      <c r="D38" s="22" t="n">
        <v>38799.27</v>
      </c>
      <c r="E38" s="22" t="n">
        <v>0</v>
      </c>
      <c r="F38" s="22" t="n">
        <v>17881.011927</v>
      </c>
      <c r="G38" s="23" t="n">
        <f aca="false">F38/C38</f>
        <v>0.35821097357</v>
      </c>
      <c r="H38" s="24" t="n">
        <f aca="false">SUMIF('[1]Execução orçam até dezembr 2023'!$C$3:$C$500000,'Relatório do 3o Quadrimestre'!A38,'[1]Execução orçam até dezembr 2023'!$M$3:$M$500000)</f>
        <v>375556</v>
      </c>
      <c r="I38" s="24" t="n">
        <f aca="false">SUMIF('[1]Execução orçam até dezembr 2023'!$C$3:$C$500000,'Relatório do 3o Quadrimestre'!A38,'[1]Execução orçam até dezembr 2023'!$N$3:$N$500000)</f>
        <v>375556</v>
      </c>
      <c r="J38" s="24" t="n">
        <f aca="false">SUMIF('[1]Execução orçam até dezembr 2023'!$C$3:$C$500000,'Relatório do 3o Quadrimestre'!A38,'[1]Execução orçam até dezembr 2023'!$O$3:$O$500000)</f>
        <v>0</v>
      </c>
      <c r="K38" s="24" t="n">
        <f aca="false">SUMIF('[1]Execução orçam até dezembr 2023'!$C$3:$C$500000,'Relatório do 3o Quadrimestre'!A38,'[1]Execução orçam até dezembr 2023'!$P$3:$P$500000)</f>
        <v>45198.97</v>
      </c>
      <c r="L38" s="24" t="n">
        <f aca="false">SUMIF('[1]Execução orçam até dezembr 2023'!$C$3:$C$500000,'Relatório do 3o Quadrimestre'!A38,'[1]Execução orçam até dezembr 2023'!$Q$3:$Q$500000)</f>
        <v>230357.03</v>
      </c>
      <c r="M38" s="25" t="n">
        <f aca="false">L38/I38</f>
        <v>0.613375981211856</v>
      </c>
      <c r="N38" s="26" t="n">
        <f aca="false">H38-B38</f>
        <v>364437.7263</v>
      </c>
      <c r="O38" s="27" t="n">
        <f aca="false">(H38-B38)/B38</f>
        <v>32.7782654154305</v>
      </c>
      <c r="P38" s="28" t="n">
        <f aca="false">I38-C38</f>
        <v>325638.4563</v>
      </c>
      <c r="Q38" s="29" t="n">
        <f aca="false">(I38-C38)/C38</f>
        <v>6.52352724439043</v>
      </c>
      <c r="R38" s="19"/>
    </row>
    <row r="39" customFormat="false" ht="15" hidden="false" customHeight="false" outlineLevel="0" collapsed="false">
      <c r="A39" s="20" t="s">
        <v>48</v>
      </c>
      <c r="B39" s="21" t="n">
        <v>401289.4081</v>
      </c>
      <c r="C39" s="22" t="n">
        <v>1051799.837033</v>
      </c>
      <c r="D39" s="22" t="n">
        <v>650510.428933</v>
      </c>
      <c r="E39" s="22" t="n">
        <v>54115.25</v>
      </c>
      <c r="F39" s="22" t="n">
        <v>519956.12956</v>
      </c>
      <c r="G39" s="32" t="n">
        <f aca="false">F39/C39</f>
        <v>0.494348935275302</v>
      </c>
      <c r="H39" s="24" t="n">
        <f aca="false">SUMIF('[1]Execução orçam até dezembr 2023'!$C$3:$C$500000,'Relatório do 3o Quadrimestre'!A39,'[1]Execução orçam até dezembr 2023'!$M$3:$M$500000)</f>
        <v>4808535</v>
      </c>
      <c r="I39" s="24" t="n">
        <f aca="false">SUMIF('[1]Execução orçam até dezembr 2023'!$C$3:$C$500000,'Relatório do 3o Quadrimestre'!A39,'[1]Execução orçam até dezembr 2023'!$N$3:$N$500000)</f>
        <v>23219031.39</v>
      </c>
      <c r="J39" s="24" t="n">
        <f aca="false">SUMIF('[1]Execução orçam até dezembr 2023'!$C$3:$C$500000,'Relatório do 3o Quadrimestre'!A39,'[1]Execução orçam até dezembr 2023'!$O$3:$O$500000)</f>
        <v>18410496.39</v>
      </c>
      <c r="K39" s="24" t="n">
        <f aca="false">SUMIF('[1]Execução orçam até dezembr 2023'!$C$3:$C$500000,'Relatório do 3o Quadrimestre'!A39,'[1]Execução orçam até dezembr 2023'!$P$3:$P$500000)</f>
        <v>2802545.74</v>
      </c>
      <c r="L39" s="24" t="n">
        <f aca="false">SUMIF('[1]Execução orçam até dezembr 2023'!$C$3:$C$500000,'Relatório do 3o Quadrimestre'!A39,'[1]Execução orçam até dezembr 2023'!$Q$3:$Q$500000)</f>
        <v>19120216.75</v>
      </c>
      <c r="M39" s="25" t="n">
        <f aca="false">L39/I39</f>
        <v>0.823471764555808</v>
      </c>
      <c r="N39" s="26" t="n">
        <f aca="false">H39-B39</f>
        <v>4407245.5919</v>
      </c>
      <c r="O39" s="27" t="n">
        <f aca="false">(H39-B39)/B39</f>
        <v>10.9827109884787</v>
      </c>
      <c r="P39" s="28" t="n">
        <f aca="false">I39-C39</f>
        <v>22167231.552967</v>
      </c>
      <c r="Q39" s="29" t="n">
        <f aca="false">(I39-C39)/C39</f>
        <v>21.0755229012947</v>
      </c>
      <c r="R39" s="19"/>
    </row>
    <row r="40" customFormat="false" ht="15" hidden="false" customHeight="false" outlineLevel="0" collapsed="false">
      <c r="A40" s="20" t="s">
        <v>49</v>
      </c>
      <c r="B40" s="21" t="n">
        <v>62146293.9806</v>
      </c>
      <c r="C40" s="22" t="n">
        <v>49509529.6308</v>
      </c>
      <c r="D40" s="22" t="n">
        <v>-12636764.3498</v>
      </c>
      <c r="E40" s="22" t="n">
        <v>176988.7</v>
      </c>
      <c r="F40" s="22" t="n">
        <v>19041905.606908</v>
      </c>
      <c r="G40" s="23" t="n">
        <f aca="false">F40/C40</f>
        <v>0.384610917310392</v>
      </c>
      <c r="H40" s="24" t="n">
        <f aca="false">SUMIF('[1]Execução orçam até dezembr 2023'!$C$3:$C$500000,'Relatório do 3o Quadrimestre'!A40,'[1]Execução orçam até dezembr 2023'!$M$3:$M$500000)</f>
        <v>333709449</v>
      </c>
      <c r="I40" s="24" t="n">
        <f aca="false">SUMIF('[1]Execução orçam até dezembr 2023'!$C$3:$C$500000,'Relatório do 3o Quadrimestre'!A40,'[1]Execução orçam até dezembr 2023'!$N$3:$N$500000)</f>
        <v>238715341</v>
      </c>
      <c r="J40" s="24" t="n">
        <f aca="false">SUMIF('[1]Execução orçam até dezembr 2023'!$C$3:$C$500000,'Relatório do 3o Quadrimestre'!A40,'[1]Execução orçam até dezembr 2023'!$O$3:$O$500000)</f>
        <v>-94994108</v>
      </c>
      <c r="K40" s="24" t="n">
        <f aca="false">SUMIF('[1]Execução orçam até dezembr 2023'!$C$3:$C$500000,'Relatório do 3o Quadrimestre'!A40,'[1]Execução orçam até dezembr 2023'!$P$3:$P$500000)</f>
        <v>97847254.1</v>
      </c>
      <c r="L40" s="24" t="n">
        <f aca="false">SUMIF('[1]Execução orçam até dezembr 2023'!$C$3:$C$500000,'Relatório do 3o Quadrimestre'!A40,'[1]Execução orçam até dezembr 2023'!$Q$3:$Q$500000)</f>
        <v>119548627.3</v>
      </c>
      <c r="M40" s="25" t="n">
        <f aca="false">L40/I40</f>
        <v>0.500799935183051</v>
      </c>
      <c r="N40" s="26" t="n">
        <f aca="false">H40-B40</f>
        <v>271563155.0194</v>
      </c>
      <c r="O40" s="27" t="n">
        <f aca="false">(H40-B40)/B40</f>
        <v>4.36974013453116</v>
      </c>
      <c r="P40" s="28" t="n">
        <f aca="false">I40-C40</f>
        <v>189205811.3692</v>
      </c>
      <c r="Q40" s="29" t="n">
        <f aca="false">(I40-C40)/C40</f>
        <v>3.82160389686867</v>
      </c>
      <c r="R40" s="19"/>
    </row>
    <row r="41" customFormat="false" ht="15.75" hidden="false" customHeight="false" outlineLevel="0" collapsed="false">
      <c r="A41" s="33" t="s">
        <v>50</v>
      </c>
      <c r="B41" s="34" t="n">
        <v>13718374.8556</v>
      </c>
      <c r="C41" s="35" t="n">
        <v>13343954.20573</v>
      </c>
      <c r="D41" s="35" t="n">
        <v>-374420.649869997</v>
      </c>
      <c r="E41" s="35" t="n">
        <v>10024513.0018</v>
      </c>
      <c r="F41" s="35" t="n">
        <v>1862270.319249</v>
      </c>
      <c r="G41" s="32" t="n">
        <f aca="false">F41/C41</f>
        <v>0.139559105984441</v>
      </c>
      <c r="H41" s="24" t="n">
        <f aca="false">SUMIF('[1]Execução orçam até dezembr 2023'!$C$3:$C$500000,'Relatório do 3o Quadrimestre'!A41,'[1]Execução orçam até dezembr 2023'!$M$3:$M$500000)</f>
        <v>98079493</v>
      </c>
      <c r="I41" s="24" t="n">
        <f aca="false">SUMIF('[1]Execução orçam até dezembr 2023'!$C$3:$C$500000,'Relatório do 3o Quadrimestre'!A41,'[1]Execução orçam até dezembr 2023'!$N$3:$N$500000)</f>
        <v>98508041.85</v>
      </c>
      <c r="J41" s="24" t="n">
        <f aca="false">SUMIF('[1]Execução orçam até dezembr 2023'!$C$3:$C$500000,'Relatório do 3o Quadrimestre'!A41,'[1]Execução orçam até dezembr 2023'!$O$3:$O$500000)</f>
        <v>428548.849999994</v>
      </c>
      <c r="K41" s="24" t="n">
        <f aca="false">SUMIF('[1]Execução orçam até dezembr 2023'!$C$3:$C$500000,'Relatório do 3o Quadrimestre'!A41,'[1]Execução orçam até dezembr 2023'!$P$3:$P$500000)</f>
        <v>15083857.03</v>
      </c>
      <c r="L41" s="24" t="n">
        <f aca="false">SUMIF('[1]Execução orçam até dezembr 2023'!$C$3:$C$500000,'Relatório do 3o Quadrimestre'!A41,'[1]Execução orçam até dezembr 2023'!$Q$3:$Q$500000)</f>
        <v>444839</v>
      </c>
      <c r="M41" s="25" t="n">
        <f aca="false">L41/I41</f>
        <v>0.00451576329856769</v>
      </c>
      <c r="N41" s="26" t="n">
        <f aca="false">H41-B41</f>
        <v>84361118.1444</v>
      </c>
      <c r="O41" s="27" t="n">
        <f aca="false">(H41-B41)/B41</f>
        <v>6.14949795674688</v>
      </c>
      <c r="P41" s="28" t="n">
        <f aca="false">I41-C41</f>
        <v>85164087.64427</v>
      </c>
      <c r="Q41" s="29" t="n">
        <f aca="false">(I41-C41)/C41</f>
        <v>6.38222271534024</v>
      </c>
      <c r="R41" s="19"/>
    </row>
    <row r="42" customFormat="false" ht="15.75" hidden="false" customHeight="false" outlineLevel="0" collapsed="false">
      <c r="A42" s="36" t="s">
        <v>51</v>
      </c>
      <c r="B42" s="37" t="n">
        <f aca="false">SUM(B6:B41)</f>
        <v>1939850114.0898</v>
      </c>
      <c r="C42" s="38" t="n">
        <f aca="false">SUM(C6:C41)</f>
        <v>2388074266.16763</v>
      </c>
      <c r="D42" s="38" t="n">
        <f aca="false">SUM(D6:D41)</f>
        <v>448224152.077833</v>
      </c>
      <c r="E42" s="38" t="n">
        <f aca="false">SUM(E6:E41)</f>
        <v>218972017.319264</v>
      </c>
      <c r="F42" s="38" t="n">
        <f aca="false">SUM(F6:F41)</f>
        <v>1988029287.65234</v>
      </c>
      <c r="G42" s="39" t="n">
        <f aca="false">F42/C42</f>
        <v>0.832482186930779</v>
      </c>
      <c r="H42" s="40" t="n">
        <f aca="false">SUM(H6:H41)</f>
        <v>9886078063</v>
      </c>
      <c r="I42" s="40" t="n">
        <f aca="false">SUM(I6:I41)</f>
        <v>10872500065.15</v>
      </c>
      <c r="J42" s="40" t="n">
        <f aca="false">SUM(J6:J41)</f>
        <v>986422002.15</v>
      </c>
      <c r="K42" s="40" t="n">
        <f aca="false">SUM(K6:K41)</f>
        <v>927504681.96</v>
      </c>
      <c r="L42" s="40" t="n">
        <f aca="false">SUM(L6:L41)</f>
        <v>9385924611.47</v>
      </c>
      <c r="M42" s="41" t="n">
        <f aca="false">L42/I42</f>
        <v>0.863271975647535</v>
      </c>
      <c r="N42" s="26" t="n">
        <f aca="false">H42-B42</f>
        <v>7946227948.9102</v>
      </c>
      <c r="O42" s="27" t="n">
        <f aca="false">(H42-B42)/B42</f>
        <v>4.09631027221846</v>
      </c>
      <c r="P42" s="28" t="n">
        <f aca="false">I42-C42</f>
        <v>8484425798.98237</v>
      </c>
      <c r="Q42" s="29" t="n">
        <f aca="false">(I42-C42)/C42</f>
        <v>3.55283163475403</v>
      </c>
      <c r="R42" s="19"/>
    </row>
    <row r="43" customFormat="false" ht="15" hidden="false" customHeight="fals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customFormat="false" ht="15.75" hidden="false" customHeight="false" outlineLevel="0" collapsed="false">
      <c r="A44" s="42" t="s">
        <v>52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 t="s">
        <v>1</v>
      </c>
      <c r="O44" s="43"/>
      <c r="P44" s="43"/>
      <c r="Q44" s="43"/>
    </row>
    <row r="45" customFormat="false" ht="15.75" hidden="false" customHeight="fals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customFormat="false" ht="15.75" hidden="false" customHeight="true" outlineLevel="0" collapsed="false">
      <c r="A46" s="44"/>
      <c r="B46" s="5" t="n">
        <v>2022</v>
      </c>
      <c r="C46" s="5"/>
      <c r="D46" s="5"/>
      <c r="E46" s="5"/>
      <c r="F46" s="5"/>
      <c r="G46" s="5"/>
      <c r="H46" s="45" t="n">
        <v>2023</v>
      </c>
      <c r="I46" s="45"/>
      <c r="J46" s="45"/>
      <c r="K46" s="45"/>
      <c r="L46" s="45"/>
      <c r="M46" s="45"/>
      <c r="N46" s="46" t="s">
        <v>2</v>
      </c>
      <c r="O46" s="46"/>
      <c r="P46" s="46"/>
      <c r="Q46" s="46"/>
    </row>
    <row r="47" customFormat="false" ht="15.75" hidden="false" customHeight="true" outlineLevel="0" collapsed="false">
      <c r="A47" s="44"/>
      <c r="B47" s="9" t="s">
        <v>4</v>
      </c>
      <c r="C47" s="10" t="s">
        <v>5</v>
      </c>
      <c r="D47" s="10" t="s">
        <v>6</v>
      </c>
      <c r="E47" s="10" t="s">
        <v>7</v>
      </c>
      <c r="F47" s="10" t="s">
        <v>8</v>
      </c>
      <c r="G47" s="11" t="s">
        <v>9</v>
      </c>
      <c r="H47" s="12" t="s">
        <v>4</v>
      </c>
      <c r="I47" s="13" t="s">
        <v>5</v>
      </c>
      <c r="J47" s="13" t="s">
        <v>6</v>
      </c>
      <c r="K47" s="13" t="s">
        <v>7</v>
      </c>
      <c r="L47" s="13" t="s">
        <v>8</v>
      </c>
      <c r="M47" s="14" t="s">
        <v>9</v>
      </c>
      <c r="N47" s="15" t="s">
        <v>4</v>
      </c>
      <c r="O47" s="15"/>
      <c r="P47" s="46" t="s">
        <v>5</v>
      </c>
      <c r="Q47" s="46"/>
    </row>
    <row r="48" customFormat="false" ht="15.75" hidden="false" customHeight="false" outlineLevel="0" collapsed="false">
      <c r="A48" s="44"/>
      <c r="B48" s="9"/>
      <c r="C48" s="10"/>
      <c r="D48" s="10"/>
      <c r="E48" s="10"/>
      <c r="F48" s="10"/>
      <c r="G48" s="11"/>
      <c r="H48" s="12"/>
      <c r="I48" s="13"/>
      <c r="J48" s="13"/>
      <c r="K48" s="13"/>
      <c r="L48" s="13"/>
      <c r="M48" s="14"/>
      <c r="N48" s="47" t="s">
        <v>10</v>
      </c>
      <c r="O48" s="48" t="s">
        <v>11</v>
      </c>
      <c r="P48" s="48" t="s">
        <v>10</v>
      </c>
      <c r="Q48" s="49" t="s">
        <v>11</v>
      </c>
    </row>
    <row r="49" customFormat="false" ht="15" hidden="false" customHeight="false" outlineLevel="0" collapsed="false">
      <c r="A49" s="50" t="s">
        <v>53</v>
      </c>
      <c r="B49" s="51" t="n">
        <v>22397550</v>
      </c>
      <c r="C49" s="35" t="n">
        <v>49651072.49</v>
      </c>
      <c r="D49" s="35" t="n">
        <v>27253522.49</v>
      </c>
      <c r="E49" s="35" t="n">
        <v>4690843.88</v>
      </c>
      <c r="F49" s="35" t="n">
        <v>31535060.1</v>
      </c>
      <c r="G49" s="23" t="n">
        <f aca="false">F49/C49</f>
        <v>0.635133513104905</v>
      </c>
      <c r="H49" s="52" t="n">
        <v>21646043</v>
      </c>
      <c r="I49" s="52" t="n">
        <v>24293364.15</v>
      </c>
      <c r="J49" s="52" t="n">
        <v>2647321.15</v>
      </c>
      <c r="K49" s="52" t="n">
        <v>5525176.62</v>
      </c>
      <c r="L49" s="52" t="n">
        <v>18311198.64</v>
      </c>
      <c r="M49" s="53" t="n">
        <f aca="false">L49/I49</f>
        <v>0.753753104219615</v>
      </c>
      <c r="N49" s="54" t="n">
        <f aca="false">H49-B49</f>
        <v>-751507</v>
      </c>
      <c r="O49" s="55" t="n">
        <f aca="false">(H49-B49)/B49</f>
        <v>-0.0335530895120225</v>
      </c>
      <c r="P49" s="56" t="n">
        <f aca="false">I49-C49</f>
        <v>-25357708.34</v>
      </c>
      <c r="Q49" s="57" t="n">
        <f aca="false">(I49-C49)/C49</f>
        <v>-0.510718239673618</v>
      </c>
    </row>
    <row r="50" customFormat="false" ht="15.75" hidden="false" customHeight="false" outlineLevel="0" collapsed="false">
      <c r="A50" s="58" t="s">
        <v>54</v>
      </c>
      <c r="B50" s="51" t="n">
        <v>1917452564.0898</v>
      </c>
      <c r="C50" s="35" t="n">
        <v>2338423193.67763</v>
      </c>
      <c r="D50" s="35" t="n">
        <v>420970629.587832</v>
      </c>
      <c r="E50" s="35" t="n">
        <v>214281173.439264</v>
      </c>
      <c r="F50" s="35" t="n">
        <v>1956494227.55234</v>
      </c>
      <c r="G50" s="32" t="n">
        <f aca="false">F50/C50</f>
        <v>0.83667243501608</v>
      </c>
      <c r="H50" s="52" t="n">
        <v>9864432020</v>
      </c>
      <c r="I50" s="52" t="n">
        <v>10848206701</v>
      </c>
      <c r="J50" s="52" t="n">
        <v>983774681</v>
      </c>
      <c r="K50" s="52" t="n">
        <v>921979505.34</v>
      </c>
      <c r="L50" s="52" t="n">
        <v>9367613412.83</v>
      </c>
      <c r="M50" s="59" t="n">
        <f aca="false">L50/I50</f>
        <v>0.863517231098341</v>
      </c>
      <c r="N50" s="60" t="n">
        <f aca="false">H50-B50</f>
        <v>7946979455.9102</v>
      </c>
      <c r="O50" s="61" t="n">
        <f aca="false">(H50-B50)/B50</f>
        <v>4.14455074651746</v>
      </c>
      <c r="P50" s="62" t="n">
        <f aca="false">I50-C50</f>
        <v>8509783507.32238</v>
      </c>
      <c r="Q50" s="63" t="n">
        <f aca="false">(I50-C50)/C50</f>
        <v>3.6391118298562</v>
      </c>
    </row>
    <row r="51" customFormat="false" ht="15.75" hidden="false" customHeight="false" outlineLevel="0" collapsed="false">
      <c r="A51" s="64" t="s">
        <v>51</v>
      </c>
      <c r="B51" s="37" t="n">
        <f aca="false">SUM(B49:B50)</f>
        <v>1939850114.0898</v>
      </c>
      <c r="C51" s="38" t="n">
        <f aca="false">SUM(C49:C50)</f>
        <v>2388074266.16763</v>
      </c>
      <c r="D51" s="38" t="n">
        <f aca="false">SUM(D49:D50)</f>
        <v>448224152.077832</v>
      </c>
      <c r="E51" s="38" t="n">
        <f aca="false">SUM(E49:E50)</f>
        <v>218972017.319264</v>
      </c>
      <c r="F51" s="38" t="n">
        <f aca="false">SUM(F49:F50)</f>
        <v>1988029287.65234</v>
      </c>
      <c r="G51" s="65" t="n">
        <f aca="false">F51/C51</f>
        <v>0.832482186930777</v>
      </c>
      <c r="H51" s="66" t="n">
        <f aca="false">SUM(H49:H50)</f>
        <v>9886078063</v>
      </c>
      <c r="I51" s="66" t="n">
        <f aca="false">SUM(I49:I50)</f>
        <v>10872500065.15</v>
      </c>
      <c r="J51" s="66" t="n">
        <f aca="false">SUM(J49:J50)</f>
        <v>986422002.15</v>
      </c>
      <c r="K51" s="66" t="n">
        <f aca="false">SUM(K49:K50)</f>
        <v>927504681.96</v>
      </c>
      <c r="L51" s="66" t="n">
        <f aca="false">SUM(L49:L50)</f>
        <v>9385924611.47</v>
      </c>
      <c r="M51" s="41" t="n">
        <f aca="false">L51/I51</f>
        <v>0.863271975647535</v>
      </c>
      <c r="N51" s="67" t="n">
        <f aca="false">H51-B51</f>
        <v>7946227948.9102</v>
      </c>
      <c r="O51" s="68" t="n">
        <f aca="false">(H51-B51)/B51</f>
        <v>4.09631027221846</v>
      </c>
      <c r="P51" s="69" t="n">
        <f aca="false">I51-C51</f>
        <v>8484425798.98238</v>
      </c>
      <c r="Q51" s="70" t="n">
        <f aca="false">(I51-C51)/C51</f>
        <v>3.55283163475403</v>
      </c>
    </row>
    <row r="52" customFormat="false" ht="15" hidden="false" customHeight="fals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customFormat="false" ht="15.75" hidden="false" customHeight="false" outlineLevel="0" collapsed="false">
      <c r="A53" s="1" t="s">
        <v>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3" t="s">
        <v>1</v>
      </c>
      <c r="O53" s="43"/>
      <c r="P53" s="43"/>
      <c r="Q53" s="43"/>
    </row>
    <row r="54" customFormat="false" ht="15.75" hidden="false" customHeight="fals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customFormat="false" ht="15.75" hidden="false" customHeight="true" outlineLevel="0" collapsed="false">
      <c r="A55" s="4"/>
      <c r="B55" s="5" t="n">
        <v>2022</v>
      </c>
      <c r="C55" s="5"/>
      <c r="D55" s="5"/>
      <c r="E55" s="5"/>
      <c r="F55" s="5"/>
      <c r="G55" s="5"/>
      <c r="H55" s="45" t="n">
        <v>2023</v>
      </c>
      <c r="I55" s="45"/>
      <c r="J55" s="45"/>
      <c r="K55" s="45"/>
      <c r="L55" s="45"/>
      <c r="M55" s="45"/>
      <c r="N55" s="46" t="s">
        <v>2</v>
      </c>
      <c r="O55" s="46"/>
      <c r="P55" s="46"/>
      <c r="Q55" s="46"/>
    </row>
    <row r="56" customFormat="false" ht="15.75" hidden="false" customHeight="true" outlineLevel="0" collapsed="false">
      <c r="A56" s="4"/>
      <c r="B56" s="9" t="s">
        <v>4</v>
      </c>
      <c r="C56" s="10" t="s">
        <v>5</v>
      </c>
      <c r="D56" s="10" t="s">
        <v>6</v>
      </c>
      <c r="E56" s="10" t="s">
        <v>7</v>
      </c>
      <c r="F56" s="10" t="s">
        <v>8</v>
      </c>
      <c r="G56" s="11" t="s">
        <v>9</v>
      </c>
      <c r="H56" s="12" t="s">
        <v>4</v>
      </c>
      <c r="I56" s="13" t="s">
        <v>5</v>
      </c>
      <c r="J56" s="13" t="s">
        <v>6</v>
      </c>
      <c r="K56" s="13" t="s">
        <v>7</v>
      </c>
      <c r="L56" s="13" t="s">
        <v>8</v>
      </c>
      <c r="M56" s="14" t="s">
        <v>9</v>
      </c>
      <c r="N56" s="15" t="s">
        <v>4</v>
      </c>
      <c r="O56" s="15"/>
      <c r="P56" s="46" t="s">
        <v>5</v>
      </c>
      <c r="Q56" s="46"/>
    </row>
    <row r="57" customFormat="false" ht="15.75" hidden="false" customHeight="false" outlineLevel="0" collapsed="false">
      <c r="A57" s="4"/>
      <c r="B57" s="9"/>
      <c r="C57" s="10"/>
      <c r="D57" s="10"/>
      <c r="E57" s="10"/>
      <c r="F57" s="10"/>
      <c r="G57" s="11"/>
      <c r="H57" s="12"/>
      <c r="I57" s="13"/>
      <c r="J57" s="13"/>
      <c r="K57" s="13"/>
      <c r="L57" s="13"/>
      <c r="M57" s="14"/>
      <c r="N57" s="47" t="s">
        <v>10</v>
      </c>
      <c r="O57" s="48" t="s">
        <v>11</v>
      </c>
      <c r="P57" s="48" t="s">
        <v>10</v>
      </c>
      <c r="Q57" s="49" t="s">
        <v>11</v>
      </c>
    </row>
    <row r="58" customFormat="false" ht="15" hidden="false" customHeight="false" outlineLevel="0" collapsed="false">
      <c r="A58" s="50" t="s">
        <v>56</v>
      </c>
      <c r="B58" s="71" t="n">
        <v>692594948.9938</v>
      </c>
      <c r="C58" s="22" t="n">
        <v>587505691.709351</v>
      </c>
      <c r="D58" s="22" t="n">
        <v>-105089257.284449</v>
      </c>
      <c r="E58" s="22" t="n">
        <v>65420575.419681</v>
      </c>
      <c r="F58" s="22" t="n">
        <v>471164433.045648</v>
      </c>
      <c r="G58" s="23" t="n">
        <f aca="false">F58/C58</f>
        <v>0.801974244155478</v>
      </c>
      <c r="H58" s="52" t="n">
        <v>853322187</v>
      </c>
      <c r="I58" s="52" t="n">
        <v>953285557.78</v>
      </c>
      <c r="J58" s="52" t="n">
        <v>99963370.78</v>
      </c>
      <c r="K58" s="52" t="n">
        <v>229223756.28</v>
      </c>
      <c r="L58" s="52" t="n">
        <v>609398984.95</v>
      </c>
      <c r="M58" s="53" t="n">
        <f aca="false">L58/I58</f>
        <v>0.639261740594456</v>
      </c>
      <c r="N58" s="54" t="n">
        <f aca="false">H58-B58</f>
        <v>160727238.0062</v>
      </c>
      <c r="O58" s="55" t="n">
        <f aca="false">(H58-B58)/B58</f>
        <v>0.232065276016962</v>
      </c>
      <c r="P58" s="56" t="n">
        <f aca="false">I58-C58</f>
        <v>365779866.070649</v>
      </c>
      <c r="Q58" s="57" t="n">
        <f aca="false">(I58-C58)/C58</f>
        <v>0.622597995615005</v>
      </c>
    </row>
    <row r="59" customFormat="false" ht="15" hidden="false" customHeight="false" outlineLevel="0" collapsed="false">
      <c r="A59" s="50" t="s">
        <v>57</v>
      </c>
      <c r="B59" s="71" t="n">
        <v>33700455.4746</v>
      </c>
      <c r="C59" s="22" t="n">
        <v>54410543.977065</v>
      </c>
      <c r="D59" s="22" t="n">
        <v>20710088.502465</v>
      </c>
      <c r="E59" s="22" t="n">
        <v>12478735.767106</v>
      </c>
      <c r="F59" s="22" t="n">
        <v>18846481.616577</v>
      </c>
      <c r="G59" s="23" t="n">
        <f aca="false">F59/C59</f>
        <v>0.346375541191448</v>
      </c>
      <c r="H59" s="52" t="n">
        <v>322958119</v>
      </c>
      <c r="I59" s="52" t="n">
        <v>460193627.45</v>
      </c>
      <c r="J59" s="52" t="n">
        <v>137235508.45</v>
      </c>
      <c r="K59" s="52" t="n">
        <v>65985600.77</v>
      </c>
      <c r="L59" s="52" t="n">
        <v>272071504.73</v>
      </c>
      <c r="M59" s="72" t="n">
        <f aca="false">L59/I59</f>
        <v>0.591210934922302</v>
      </c>
      <c r="N59" s="73" t="n">
        <f aca="false">H59-B59</f>
        <v>289257663.5254</v>
      </c>
      <c r="O59" s="74" t="n">
        <f aca="false">(H59-B59)/B59</f>
        <v>8.58319745094879</v>
      </c>
      <c r="P59" s="75" t="n">
        <f aca="false">I59-C59</f>
        <v>405783083.472935</v>
      </c>
      <c r="Q59" s="76" t="n">
        <f aca="false">(I59-C59)/C59</f>
        <v>7.45780236352681</v>
      </c>
    </row>
    <row r="60" customFormat="false" ht="15.75" hidden="false" customHeight="false" outlineLevel="0" collapsed="false">
      <c r="A60" s="58" t="s">
        <v>58</v>
      </c>
      <c r="B60" s="51" t="n">
        <v>1213554709.6214</v>
      </c>
      <c r="C60" s="35" t="n">
        <v>1746158030.48122</v>
      </c>
      <c r="D60" s="35" t="n">
        <v>532603320.859817</v>
      </c>
      <c r="E60" s="35" t="n">
        <v>141072706.132477</v>
      </c>
      <c r="F60" s="35" t="n">
        <v>1498018372.99012</v>
      </c>
      <c r="G60" s="32" t="n">
        <f aca="false">F60/C60</f>
        <v>0.857893928751274</v>
      </c>
      <c r="H60" s="52" t="n">
        <v>8709797757</v>
      </c>
      <c r="I60" s="52" t="n">
        <v>9459020879.92</v>
      </c>
      <c r="J60" s="52" t="n">
        <v>749223122.92</v>
      </c>
      <c r="K60" s="52" t="n">
        <v>632295324.91</v>
      </c>
      <c r="L60" s="52" t="n">
        <v>8504454121.79</v>
      </c>
      <c r="M60" s="59" t="n">
        <f aca="false">L60/I60</f>
        <v>0.89908397811486</v>
      </c>
      <c r="N60" s="60" t="n">
        <f aca="false">H60-B60</f>
        <v>7496243047.3786</v>
      </c>
      <c r="O60" s="61" t="n">
        <f aca="false">(H60-B60)/B60</f>
        <v>6.17709526232834</v>
      </c>
      <c r="P60" s="62" t="n">
        <f aca="false">I60-C60</f>
        <v>7712862849.43878</v>
      </c>
      <c r="Q60" s="63" t="n">
        <f aca="false">(I60-C60)/C60</f>
        <v>4.41704743488378</v>
      </c>
    </row>
    <row r="61" customFormat="false" ht="15.75" hidden="false" customHeight="false" outlineLevel="0" collapsed="false">
      <c r="A61" s="64" t="s">
        <v>51</v>
      </c>
      <c r="B61" s="37" t="n">
        <f aca="false">SUM(B58:B60)</f>
        <v>1939850114.0898</v>
      </c>
      <c r="C61" s="38" t="n">
        <f aca="false">SUM(C58:C60)</f>
        <v>2388074266.16764</v>
      </c>
      <c r="D61" s="38" t="n">
        <f aca="false">SUM(D58:D60)</f>
        <v>448224152.077833</v>
      </c>
      <c r="E61" s="38" t="n">
        <f aca="false">SUM(E58:E60)</f>
        <v>218972017.319264</v>
      </c>
      <c r="F61" s="38" t="n">
        <f aca="false">SUM(F58:F60)</f>
        <v>1988029287.65234</v>
      </c>
      <c r="G61" s="65" t="n">
        <f aca="false">F61/C61</f>
        <v>0.832482186930777</v>
      </c>
      <c r="H61" s="66" t="n">
        <f aca="false">SUM(H58:H60)</f>
        <v>9886078063</v>
      </c>
      <c r="I61" s="77" t="n">
        <f aca="false">SUM(I58:I60)</f>
        <v>10872500065.15</v>
      </c>
      <c r="J61" s="77" t="n">
        <f aca="false">SUM(J58:J60)</f>
        <v>986422002.15</v>
      </c>
      <c r="K61" s="77" t="n">
        <f aca="false">SUM(K58:K60)</f>
        <v>927504681.96</v>
      </c>
      <c r="L61" s="77" t="n">
        <f aca="false">SUM(L58:L60)</f>
        <v>9385924611.47</v>
      </c>
      <c r="M61" s="41" t="n">
        <f aca="false">L61/I61</f>
        <v>0.863271975647535</v>
      </c>
      <c r="N61" s="67" t="n">
        <f aca="false">H61-B61</f>
        <v>7946227948.9102</v>
      </c>
      <c r="O61" s="68" t="n">
        <f aca="false">(H61-B61)/B61</f>
        <v>4.09631027221846</v>
      </c>
      <c r="P61" s="69" t="n">
        <f aca="false">I61-C61</f>
        <v>8484425798.98237</v>
      </c>
      <c r="Q61" s="70" t="n">
        <f aca="false">(I61-C61)/C61</f>
        <v>3.55283163475402</v>
      </c>
    </row>
    <row r="62" customFormat="false" ht="15" hidden="false" customHeight="fals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customFormat="false" ht="15.75" hidden="false" customHeight="false" outlineLevel="0" collapsed="false">
      <c r="A63" s="1" t="s">
        <v>59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3" t="s">
        <v>1</v>
      </c>
      <c r="O63" s="43"/>
      <c r="P63" s="43"/>
      <c r="Q63" s="43"/>
    </row>
    <row r="64" customFormat="false" ht="15.75" hidden="false" customHeight="fals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customFormat="false" ht="15.75" hidden="false" customHeight="true" outlineLevel="0" collapsed="false">
      <c r="A65" s="78"/>
      <c r="B65" s="79" t="n">
        <v>2022</v>
      </c>
      <c r="C65" s="79"/>
      <c r="D65" s="79"/>
      <c r="E65" s="79"/>
      <c r="F65" s="79"/>
      <c r="G65" s="79"/>
      <c r="H65" s="6" t="n">
        <v>2023</v>
      </c>
      <c r="I65" s="6"/>
      <c r="J65" s="6"/>
      <c r="K65" s="6"/>
      <c r="L65" s="6"/>
      <c r="M65" s="6"/>
      <c r="N65" s="80" t="s">
        <v>2</v>
      </c>
      <c r="O65" s="80"/>
      <c r="P65" s="80"/>
      <c r="Q65" s="80"/>
    </row>
    <row r="66" customFormat="false" ht="15.75" hidden="false" customHeight="true" outlineLevel="0" collapsed="false">
      <c r="A66" s="78"/>
      <c r="B66" s="81" t="s">
        <v>4</v>
      </c>
      <c r="C66" s="10" t="s">
        <v>5</v>
      </c>
      <c r="D66" s="10" t="s">
        <v>6</v>
      </c>
      <c r="E66" s="10" t="s">
        <v>7</v>
      </c>
      <c r="F66" s="10" t="s">
        <v>8</v>
      </c>
      <c r="G66" s="11" t="s">
        <v>9</v>
      </c>
      <c r="H66" s="12" t="s">
        <v>4</v>
      </c>
      <c r="I66" s="13" t="s">
        <v>5</v>
      </c>
      <c r="J66" s="13" t="s">
        <v>6</v>
      </c>
      <c r="K66" s="13" t="s">
        <v>7</v>
      </c>
      <c r="L66" s="13" t="s">
        <v>8</v>
      </c>
      <c r="M66" s="12" t="s">
        <v>9</v>
      </c>
      <c r="N66" s="15" t="s">
        <v>4</v>
      </c>
      <c r="O66" s="15"/>
      <c r="P66" s="46" t="s">
        <v>5</v>
      </c>
      <c r="Q66" s="46"/>
    </row>
    <row r="67" customFormat="false" ht="15.75" hidden="false" customHeight="false" outlineLevel="0" collapsed="false">
      <c r="A67" s="78"/>
      <c r="B67" s="81"/>
      <c r="C67" s="10"/>
      <c r="D67" s="10"/>
      <c r="E67" s="10"/>
      <c r="F67" s="10"/>
      <c r="G67" s="11"/>
      <c r="H67" s="12"/>
      <c r="I67" s="13"/>
      <c r="J67" s="13"/>
      <c r="K67" s="13"/>
      <c r="L67" s="13"/>
      <c r="M67" s="12"/>
      <c r="N67" s="15" t="s">
        <v>10</v>
      </c>
      <c r="O67" s="18" t="s">
        <v>11</v>
      </c>
      <c r="P67" s="18" t="s">
        <v>10</v>
      </c>
      <c r="Q67" s="46" t="s">
        <v>11</v>
      </c>
    </row>
    <row r="68" customFormat="false" ht="15" hidden="false" customHeight="false" outlineLevel="0" collapsed="false">
      <c r="A68" s="82" t="s">
        <v>60</v>
      </c>
      <c r="B68" s="83" t="n">
        <v>405747622.6669</v>
      </c>
      <c r="C68" s="83" t="n">
        <v>308652175.834264</v>
      </c>
      <c r="D68" s="83" t="n">
        <v>-97095446.8326361</v>
      </c>
      <c r="E68" s="83" t="n">
        <v>37002160.540858</v>
      </c>
      <c r="F68" s="83" t="n">
        <v>267375549.407129</v>
      </c>
      <c r="G68" s="84" t="n">
        <f aca="false">F68/C68</f>
        <v>0.866268150174003</v>
      </c>
      <c r="H68" s="52" t="n">
        <v>2003941481</v>
      </c>
      <c r="I68" s="52" t="n">
        <v>1620021736.38</v>
      </c>
      <c r="J68" s="52" t="n">
        <v>-383919744.62</v>
      </c>
      <c r="K68" s="52" t="n">
        <v>65677712.51</v>
      </c>
      <c r="L68" s="52" t="n">
        <v>1549835372.51</v>
      </c>
      <c r="M68" s="25" t="n">
        <f aca="false">L68/I68</f>
        <v>0.956675665335927</v>
      </c>
      <c r="N68" s="85" t="n">
        <f aca="false">H68-B68</f>
        <v>1598193858.3331</v>
      </c>
      <c r="O68" s="86" t="n">
        <f aca="false">(H68-B68)/B68</f>
        <v>3.93888656162292</v>
      </c>
      <c r="P68" s="28" t="n">
        <f aca="false">I68-C68</f>
        <v>1311369560.54574</v>
      </c>
      <c r="Q68" s="87" t="n">
        <f aca="false">(I68-C68)/C68</f>
        <v>4.24869695799552</v>
      </c>
    </row>
    <row r="69" customFormat="false" ht="15" hidden="false" customHeight="false" outlineLevel="0" collapsed="false">
      <c r="A69" s="50" t="s">
        <v>61</v>
      </c>
      <c r="B69" s="22" t="n">
        <v>30141544.867</v>
      </c>
      <c r="C69" s="22" t="n">
        <v>29593089.10019</v>
      </c>
      <c r="D69" s="22" t="n">
        <v>-548455.766810007</v>
      </c>
      <c r="E69" s="22" t="n">
        <v>526205.345897</v>
      </c>
      <c r="F69" s="22" t="n">
        <v>26680470.700541</v>
      </c>
      <c r="G69" s="88" t="n">
        <f aca="false">F69/C69</f>
        <v>0.901577750474509</v>
      </c>
      <c r="H69" s="52" t="n">
        <v>197533233</v>
      </c>
      <c r="I69" s="52" t="n">
        <v>255265097.44</v>
      </c>
      <c r="J69" s="52" t="n">
        <v>57731864.44</v>
      </c>
      <c r="K69" s="52" t="n">
        <v>3085835.58</v>
      </c>
      <c r="L69" s="52" t="n">
        <v>245771032.36</v>
      </c>
      <c r="M69" s="89" t="n">
        <f aca="false">L69/I69</f>
        <v>0.962807037956955</v>
      </c>
      <c r="N69" s="73" t="n">
        <f aca="false">H69-B69</f>
        <v>167391688.133</v>
      </c>
      <c r="O69" s="90" t="n">
        <f aca="false">(H69-B69)/B69</f>
        <v>5.55352052695435</v>
      </c>
      <c r="P69" s="75" t="n">
        <f aca="false">I69-C69</f>
        <v>225672008.33981</v>
      </c>
      <c r="Q69" s="91" t="n">
        <f aca="false">(I69-C69)/C69</f>
        <v>7.62583478783772</v>
      </c>
    </row>
    <row r="70" customFormat="false" ht="15" hidden="false" customHeight="false" outlineLevel="0" collapsed="false">
      <c r="A70" s="50" t="s">
        <v>62</v>
      </c>
      <c r="B70" s="22" t="n">
        <v>12238463.9225</v>
      </c>
      <c r="C70" s="22" t="n">
        <v>2192452.736323</v>
      </c>
      <c r="D70" s="22" t="n">
        <v>-10046011.186177</v>
      </c>
      <c r="E70" s="22" t="n">
        <v>405574.761096</v>
      </c>
      <c r="F70" s="22" t="n">
        <v>1521130.939214</v>
      </c>
      <c r="G70" s="88" t="n">
        <f aca="false">F70/C70</f>
        <v>0.693803298020059</v>
      </c>
      <c r="H70" s="52" t="n">
        <v>46300003</v>
      </c>
      <c r="I70" s="52" t="n">
        <v>10551646.73</v>
      </c>
      <c r="J70" s="52" t="n">
        <v>-35748356.27</v>
      </c>
      <c r="K70" s="52" t="n">
        <v>107690</v>
      </c>
      <c r="L70" s="52" t="n">
        <v>9310790.89</v>
      </c>
      <c r="M70" s="89" t="n">
        <f aca="false">L70/I70</f>
        <v>0.882401688404517</v>
      </c>
      <c r="N70" s="73" t="n">
        <f aca="false">H70-B70</f>
        <v>34061539.0775</v>
      </c>
      <c r="O70" s="90" t="n">
        <f aca="false">(H70-B70)/B70</f>
        <v>2.78315475644611</v>
      </c>
      <c r="P70" s="75" t="n">
        <f aca="false">I70-C70</f>
        <v>8359193.993677</v>
      </c>
      <c r="Q70" s="91" t="n">
        <f aca="false">(I70-C70)/C70</f>
        <v>3.81271343057381</v>
      </c>
    </row>
    <row r="71" customFormat="false" ht="15" hidden="false" customHeight="false" outlineLevel="0" collapsed="false">
      <c r="A71" s="50" t="s">
        <v>63</v>
      </c>
      <c r="B71" s="22" t="n">
        <v>987776646.6467</v>
      </c>
      <c r="C71" s="22" t="n">
        <v>1648376507.4831</v>
      </c>
      <c r="D71" s="22" t="n">
        <v>660599860.836401</v>
      </c>
      <c r="E71" s="22" t="n">
        <v>96284349.463625</v>
      </c>
      <c r="F71" s="22" t="n">
        <v>1441389283.48982</v>
      </c>
      <c r="G71" s="88" t="n">
        <f aca="false">F71/C71</f>
        <v>0.87442964452986</v>
      </c>
      <c r="H71" s="52" t="n">
        <v>5915173345</v>
      </c>
      <c r="I71" s="52" t="n">
        <v>7823837470.12</v>
      </c>
      <c r="J71" s="52" t="n">
        <v>1908664125.12</v>
      </c>
      <c r="K71" s="52" t="n">
        <v>343481677.36</v>
      </c>
      <c r="L71" s="52" t="n">
        <v>7113360924.92</v>
      </c>
      <c r="M71" s="89" t="n">
        <f aca="false">L71/I71</f>
        <v>0.909190784201054</v>
      </c>
      <c r="N71" s="73" t="n">
        <f aca="false">H71-B71</f>
        <v>4927396698.3533</v>
      </c>
      <c r="O71" s="90" t="n">
        <f aca="false">(H71-B71)/B71</f>
        <v>4.98837132370036</v>
      </c>
      <c r="P71" s="75" t="n">
        <f aca="false">I71-C71</f>
        <v>6175460962.6369</v>
      </c>
      <c r="Q71" s="91" t="n">
        <f aca="false">(I71-C71)/C71</f>
        <v>3.74638981725491</v>
      </c>
    </row>
    <row r="72" customFormat="false" ht="15" hidden="false" customHeight="false" outlineLevel="0" collapsed="false">
      <c r="A72" s="50" t="s">
        <v>64</v>
      </c>
      <c r="B72" s="22" t="n">
        <v>488701461.1036</v>
      </c>
      <c r="C72" s="22" t="n">
        <v>381544812.863171</v>
      </c>
      <c r="D72" s="22" t="n">
        <v>-107156648</v>
      </c>
      <c r="E72" s="22" t="n">
        <v>84647066.037305</v>
      </c>
      <c r="F72" s="22" t="n">
        <v>235100646.539021</v>
      </c>
      <c r="G72" s="88" t="n">
        <f aca="false">F72/C72</f>
        <v>0.616180953358505</v>
      </c>
      <c r="H72" s="52" t="n">
        <v>1621923017</v>
      </c>
      <c r="I72" s="52" t="n">
        <v>1063235313.2</v>
      </c>
      <c r="J72" s="52" t="n">
        <v>-558687703.8</v>
      </c>
      <c r="K72" s="52" t="n">
        <v>513256715.58</v>
      </c>
      <c r="L72" s="52" t="n">
        <v>371168166.24</v>
      </c>
      <c r="M72" s="89" t="n">
        <f aca="false">L72/I72</f>
        <v>0.349093151470771</v>
      </c>
      <c r="N72" s="73" t="n">
        <f aca="false">H72-B72</f>
        <v>1133221555.8964</v>
      </c>
      <c r="O72" s="90" t="n">
        <f aca="false">(H72-B72)/B72</f>
        <v>2.3188421686674</v>
      </c>
      <c r="P72" s="75" t="n">
        <f aca="false">I72-C72</f>
        <v>681690500.336829</v>
      </c>
      <c r="Q72" s="91" t="n">
        <f aca="false">(I72-C72)/C72</f>
        <v>1.78665906953712</v>
      </c>
    </row>
    <row r="73" customFormat="false" ht="15.75" hidden="false" customHeight="false" outlineLevel="0" collapsed="false">
      <c r="A73" s="58" t="s">
        <v>65</v>
      </c>
      <c r="B73" s="35" t="n">
        <v>15244374.8831</v>
      </c>
      <c r="C73" s="35" t="n">
        <v>17715228.150584</v>
      </c>
      <c r="D73" s="35" t="n">
        <v>2470853.267484</v>
      </c>
      <c r="E73" s="35" t="n">
        <v>106661.170483</v>
      </c>
      <c r="F73" s="35" t="n">
        <v>15962206.576612</v>
      </c>
      <c r="G73" s="92" t="n">
        <f aca="false">F73/C73</f>
        <v>0.90104436933745</v>
      </c>
      <c r="H73" s="52" t="n">
        <v>101206984</v>
      </c>
      <c r="I73" s="52" t="n">
        <v>99588801.28</v>
      </c>
      <c r="J73" s="52" t="n">
        <v>-1618182.72</v>
      </c>
      <c r="K73" s="52" t="n">
        <v>1895050.93</v>
      </c>
      <c r="L73" s="52" t="n">
        <v>96478324.55</v>
      </c>
      <c r="M73" s="93" t="n">
        <f aca="false">L73/I73</f>
        <v>0.968766802190392</v>
      </c>
      <c r="N73" s="60" t="n">
        <f aca="false">H73-B73</f>
        <v>85962609.1169</v>
      </c>
      <c r="O73" s="94" t="n">
        <f aca="false">(H73-B73)/B73</f>
        <v>5.6389723931677</v>
      </c>
      <c r="P73" s="62" t="n">
        <f aca="false">I73-C73</f>
        <v>81873573.129416</v>
      </c>
      <c r="Q73" s="95" t="n">
        <f aca="false">(I73-C73)/C73</f>
        <v>4.62164937608873</v>
      </c>
    </row>
    <row r="74" customFormat="false" ht="15.75" hidden="false" customHeight="false" outlineLevel="0" collapsed="false">
      <c r="A74" s="64" t="s">
        <v>51</v>
      </c>
      <c r="B74" s="37" t="n">
        <f aca="false">SUM(B68:B73)</f>
        <v>1939850114.0898</v>
      </c>
      <c r="C74" s="38" t="n">
        <f aca="false">SUM(C68:C73)</f>
        <v>2388074266.16763</v>
      </c>
      <c r="D74" s="38" t="n">
        <f aca="false">SUM(D68:D73)</f>
        <v>448224152.318262</v>
      </c>
      <c r="E74" s="38" t="n">
        <f aca="false">SUM(E68:E73)</f>
        <v>218972017.319264</v>
      </c>
      <c r="F74" s="38" t="n">
        <f aca="false">SUM(F68:F73)</f>
        <v>1988029287.65234</v>
      </c>
      <c r="G74" s="96" t="n">
        <f aca="false">F74/C74</f>
        <v>0.832482186930776</v>
      </c>
      <c r="H74" s="77" t="n">
        <f aca="false">SUM(H68:H73)</f>
        <v>9886078063</v>
      </c>
      <c r="I74" s="77" t="n">
        <f aca="false">SUM(I68:I73)</f>
        <v>10872500065.15</v>
      </c>
      <c r="J74" s="77" t="n">
        <f aca="false">SUM(J68:J73)</f>
        <v>986422002.15</v>
      </c>
      <c r="K74" s="77" t="n">
        <f aca="false">SUM(K68:K73)</f>
        <v>927504681.96</v>
      </c>
      <c r="L74" s="77" t="n">
        <f aca="false">SUM(L68:L73)</f>
        <v>9385924611.47</v>
      </c>
      <c r="M74" s="41" t="n">
        <f aca="false">L74/I74</f>
        <v>0.863271975647535</v>
      </c>
      <c r="N74" s="67" t="n">
        <f aca="false">H74-B74</f>
        <v>7946227948.9102</v>
      </c>
      <c r="O74" s="97" t="n">
        <f aca="false">(H74-B74)/B74</f>
        <v>4.09631027221846</v>
      </c>
      <c r="P74" s="69" t="n">
        <f aca="false">I74-C74</f>
        <v>8484425798.98237</v>
      </c>
      <c r="Q74" s="98" t="n">
        <f aca="false">(I74-C74)/C74</f>
        <v>3.55283163475403</v>
      </c>
    </row>
    <row r="76" customFormat="false" ht="15" hidden="false" customHeight="false" outlineLevel="0" collapsed="false">
      <c r="D76" s="99"/>
    </row>
    <row r="77" customFormat="false" ht="15" hidden="false" customHeight="false" outlineLevel="0" collapsed="false">
      <c r="D77" s="99"/>
    </row>
    <row r="78" customFormat="false" ht="15" hidden="false" customHeight="false" outlineLevel="0" collapsed="false">
      <c r="D78" s="99"/>
    </row>
    <row r="79" customFormat="false" ht="15" hidden="false" customHeight="false" outlineLevel="0" collapsed="false">
      <c r="D79" s="99"/>
    </row>
    <row r="80" customFormat="false" ht="15" hidden="false" customHeight="false" outlineLevel="0" collapsed="false">
      <c r="D80" s="99"/>
    </row>
  </sheetData>
  <autoFilter ref="A5:R42"/>
  <mergeCells count="80">
    <mergeCell ref="A1:M1"/>
    <mergeCell ref="N1:Q1"/>
    <mergeCell ref="A3:A5"/>
    <mergeCell ref="B3:G3"/>
    <mergeCell ref="H3:M3"/>
    <mergeCell ref="N3:Q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O4"/>
    <mergeCell ref="P4:Q4"/>
    <mergeCell ref="A44:M44"/>
    <mergeCell ref="N44:Q44"/>
    <mergeCell ref="A46:A48"/>
    <mergeCell ref="B46:G46"/>
    <mergeCell ref="H46:M46"/>
    <mergeCell ref="N46:Q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O47"/>
    <mergeCell ref="P47:Q47"/>
    <mergeCell ref="A53:M53"/>
    <mergeCell ref="N53:Q53"/>
    <mergeCell ref="A55:A57"/>
    <mergeCell ref="B55:G55"/>
    <mergeCell ref="H55:M55"/>
    <mergeCell ref="N55:Q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O56"/>
    <mergeCell ref="P56:Q56"/>
    <mergeCell ref="A63:M63"/>
    <mergeCell ref="N63:Q63"/>
    <mergeCell ref="A65:A67"/>
    <mergeCell ref="B65:G65"/>
    <mergeCell ref="H65:M65"/>
    <mergeCell ref="N65:Q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O66"/>
    <mergeCell ref="P66:Q6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3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2024-03-12T14:03:48Z</dcterms:created>
  <dc:creator>Juliana D Escoffier Di Stasio</dc:creator>
  <dc:description/>
  <dc:language>pt-BR</dc:language>
  <cp:lastModifiedBy>Leandro de Almeida Silva</cp:lastModifiedBy>
  <dcterms:modified xsi:type="dcterms:W3CDTF">2024-03-14T14:59:37Z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